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lockStructure="1"/>
  <bookViews>
    <workbookView xWindow="564" yWindow="72" windowWidth="16608" windowHeight="9252"/>
  </bookViews>
  <sheets>
    <sheet name="Schedules" sheetId="1" r:id="rId1"/>
    <sheet name="Balance_Sheet" sheetId="2" r:id="rId2"/>
    <sheet name="Deferred_Taxes" sheetId="3" r:id="rId3"/>
    <sheet name="Sheet1" sheetId="4" r:id="rId4"/>
  </sheets>
  <definedNames>
    <definedName name="_Order1" hidden="1">255</definedName>
    <definedName name="_Order2" hidden="1">255</definedName>
    <definedName name="_xlnm.Print_Area" localSheetId="1">Balance_Sheet!$A$4:$N$78</definedName>
    <definedName name="_xlnm.Print_Area" localSheetId="2">Deferred_Taxes!$A$5:$H$142</definedName>
    <definedName name="_xlnm.Print_Area" localSheetId="0">Schedules!$A$11:$I$474</definedName>
    <definedName name="Print_Area_MI" localSheetId="0">Schedules!$A$4:$N$67</definedName>
    <definedName name="PRINT_BALSHEET">#REF!</definedName>
    <definedName name="PRINT_DEFTAXES">#REF!</definedName>
    <definedName name="PRINT_SCHEDULES">#REF!</definedName>
    <definedName name="VIEW_BALSHEET">#REF!</definedName>
  </definedNames>
  <calcPr calcId="145621"/>
  <fileRecoveryPr repairLoad="1"/>
</workbook>
</file>

<file path=xl/calcChain.xml><?xml version="1.0" encoding="utf-8"?>
<calcChain xmlns="http://schemas.openxmlformats.org/spreadsheetml/2006/main">
  <c r="H265" i="1" l="1"/>
  <c r="H30" i="1"/>
  <c r="H31" i="1"/>
  <c r="H32" i="1"/>
  <c r="H33" i="1"/>
  <c r="H34" i="1"/>
  <c r="H35" i="1"/>
  <c r="H36" i="1"/>
  <c r="H37" i="1"/>
  <c r="H38" i="1"/>
  <c r="H39" i="1"/>
  <c r="H216" i="1"/>
  <c r="H217" i="1"/>
  <c r="H218" i="1"/>
  <c r="H219" i="1"/>
  <c r="H220" i="1"/>
  <c r="H221" i="1"/>
  <c r="H222" i="1"/>
  <c r="H223" i="1"/>
  <c r="H271" i="1"/>
  <c r="H295" i="1"/>
  <c r="H296" i="1"/>
  <c r="H297" i="1"/>
  <c r="H298" i="1"/>
  <c r="H299" i="1"/>
  <c r="H300" i="1"/>
  <c r="H301" i="1"/>
  <c r="H302" i="1"/>
  <c r="I70" i="1" l="1"/>
  <c r="I69" i="1"/>
  <c r="I68" i="1"/>
  <c r="I67" i="1"/>
  <c r="I66" i="1"/>
  <c r="I65" i="1"/>
  <c r="I64" i="1"/>
  <c r="G469" i="1" l="1"/>
  <c r="H417" i="1"/>
  <c r="H369" i="1"/>
  <c r="H323" i="1"/>
  <c r="H267" i="1"/>
  <c r="I211" i="1"/>
  <c r="H156" i="1"/>
  <c r="H105" i="1"/>
  <c r="I60" i="1"/>
  <c r="G328" i="1"/>
  <c r="H272" i="1"/>
  <c r="B5" i="2"/>
  <c r="B4" i="2" s="1"/>
  <c r="I6" i="2"/>
  <c r="K4" i="2" s="1"/>
  <c r="B6" i="2" s="1"/>
  <c r="D40" i="2"/>
  <c r="M65" i="2"/>
  <c r="N65" i="2"/>
  <c r="A6" i="3"/>
  <c r="G6" i="3"/>
  <c r="A82" i="3"/>
  <c r="A83" i="3"/>
  <c r="A84" i="3"/>
  <c r="A85" i="3"/>
  <c r="F94" i="3"/>
  <c r="F135" i="3" s="1"/>
  <c r="F95" i="3"/>
  <c r="F136" i="3" s="1"/>
  <c r="F96" i="3"/>
  <c r="F98" i="3"/>
  <c r="F99" i="3"/>
  <c r="F100" i="3"/>
  <c r="G126" i="3"/>
  <c r="I23" i="1"/>
  <c r="F8" i="2" s="1"/>
  <c r="G29" i="1"/>
  <c r="H29" i="1"/>
  <c r="I29" i="1" s="1"/>
  <c r="G30" i="1"/>
  <c r="I30" i="1"/>
  <c r="G31" i="1"/>
  <c r="I31" i="1"/>
  <c r="G32" i="1"/>
  <c r="I32" i="1"/>
  <c r="G33" i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I47" i="1"/>
  <c r="I48" i="1"/>
  <c r="I49" i="1"/>
  <c r="I50" i="1"/>
  <c r="I51" i="1"/>
  <c r="I52" i="1"/>
  <c r="I53" i="1"/>
  <c r="I54" i="1"/>
  <c r="I55" i="1"/>
  <c r="I56" i="1"/>
  <c r="I57" i="1"/>
  <c r="I58" i="1"/>
  <c r="I63" i="1"/>
  <c r="I74" i="1"/>
  <c r="I75" i="1"/>
  <c r="I76" i="1"/>
  <c r="I77" i="1"/>
  <c r="I78" i="1"/>
  <c r="I79" i="1"/>
  <c r="I80" i="1"/>
  <c r="I81" i="1"/>
  <c r="G82" i="1"/>
  <c r="H82" i="1"/>
  <c r="H93" i="1"/>
  <c r="I94" i="1"/>
  <c r="F13" i="2" s="1"/>
  <c r="F62" i="3" s="1"/>
  <c r="H100" i="1"/>
  <c r="H101" i="1"/>
  <c r="D102" i="1"/>
  <c r="F14" i="2" s="1"/>
  <c r="F63" i="3" s="1"/>
  <c r="E103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27" i="1"/>
  <c r="I127" i="1"/>
  <c r="G128" i="1"/>
  <c r="I128" i="1"/>
  <c r="G129" i="1"/>
  <c r="I129" i="1"/>
  <c r="G130" i="1"/>
  <c r="I130" i="1"/>
  <c r="G131" i="1"/>
  <c r="I131" i="1"/>
  <c r="G132" i="1"/>
  <c r="I132" i="1"/>
  <c r="G133" i="1"/>
  <c r="I133" i="1"/>
  <c r="G134" i="1"/>
  <c r="I134" i="1"/>
  <c r="G135" i="1"/>
  <c r="I135" i="1"/>
  <c r="G136" i="1"/>
  <c r="I136" i="1"/>
  <c r="G137" i="1"/>
  <c r="I137" i="1"/>
  <c r="G138" i="1"/>
  <c r="I138" i="1"/>
  <c r="G139" i="1"/>
  <c r="I139" i="1"/>
  <c r="G140" i="1"/>
  <c r="I140" i="1"/>
  <c r="F145" i="1"/>
  <c r="I145" i="1"/>
  <c r="F146" i="1"/>
  <c r="I146" i="1"/>
  <c r="F147" i="1"/>
  <c r="I147" i="1"/>
  <c r="F148" i="1"/>
  <c r="I148" i="1"/>
  <c r="F149" i="1"/>
  <c r="I149" i="1"/>
  <c r="F150" i="1"/>
  <c r="I150" i="1"/>
  <c r="F151" i="1"/>
  <c r="I151" i="1"/>
  <c r="F152" i="1"/>
  <c r="I152" i="1"/>
  <c r="F153" i="1"/>
  <c r="I153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I172" i="1"/>
  <c r="I173" i="1"/>
  <c r="I174" i="1"/>
  <c r="I175" i="1"/>
  <c r="I176" i="1"/>
  <c r="I177" i="1"/>
  <c r="I182" i="1"/>
  <c r="I183" i="1"/>
  <c r="I184" i="1"/>
  <c r="I185" i="1"/>
  <c r="H186" i="1"/>
  <c r="F31" i="2" s="1"/>
  <c r="F67" i="3" s="1"/>
  <c r="I192" i="1"/>
  <c r="I193" i="1"/>
  <c r="I194" i="1"/>
  <c r="I195" i="1"/>
  <c r="I196" i="1"/>
  <c r="I197" i="1"/>
  <c r="I198" i="1"/>
  <c r="I199" i="1"/>
  <c r="G204" i="1"/>
  <c r="I204" i="1"/>
  <c r="G205" i="1"/>
  <c r="I205" i="1"/>
  <c r="G206" i="1"/>
  <c r="I206" i="1"/>
  <c r="G207" i="1"/>
  <c r="I207" i="1"/>
  <c r="G208" i="1"/>
  <c r="I208" i="1"/>
  <c r="F209" i="1"/>
  <c r="G257" i="1" s="1"/>
  <c r="G264" i="1" s="1"/>
  <c r="D47" i="2" s="1"/>
  <c r="H215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H236" i="1"/>
  <c r="H237" i="1"/>
  <c r="H238" i="1"/>
  <c r="H239" i="1"/>
  <c r="H240" i="1"/>
  <c r="H241" i="1"/>
  <c r="H246" i="1"/>
  <c r="H247" i="1"/>
  <c r="H248" i="1"/>
  <c r="H249" i="1"/>
  <c r="H250" i="1"/>
  <c r="H251" i="1"/>
  <c r="H252" i="1"/>
  <c r="H258" i="1"/>
  <c r="H259" i="1"/>
  <c r="H260" i="1"/>
  <c r="H261" i="1"/>
  <c r="F263" i="1"/>
  <c r="H273" i="1"/>
  <c r="H274" i="1"/>
  <c r="H275" i="1"/>
  <c r="H276" i="1"/>
  <c r="H277" i="1"/>
  <c r="H281" i="1"/>
  <c r="H282" i="1"/>
  <c r="H283" i="1"/>
  <c r="H284" i="1"/>
  <c r="H285" i="1"/>
  <c r="H286" i="1"/>
  <c r="H287" i="1"/>
  <c r="H288" i="1"/>
  <c r="H292" i="1"/>
  <c r="H293" i="1"/>
  <c r="H294" i="1"/>
  <c r="H304" i="1"/>
  <c r="H305" i="1"/>
  <c r="H306" i="1"/>
  <c r="D307" i="1"/>
  <c r="E48" i="2" s="1"/>
  <c r="E308" i="1"/>
  <c r="D49" i="2" s="1"/>
  <c r="F309" i="1"/>
  <c r="G310" i="1"/>
  <c r="D50" i="2" s="1"/>
  <c r="I317" i="1"/>
  <c r="I318" i="1"/>
  <c r="I319" i="1"/>
  <c r="F320" i="1"/>
  <c r="G321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H356" i="1"/>
  <c r="F62" i="2" s="1"/>
  <c r="I356" i="1"/>
  <c r="G62" i="2" s="1"/>
  <c r="I368" i="1"/>
  <c r="G63" i="2" s="1"/>
  <c r="H373" i="1"/>
  <c r="H374" i="1"/>
  <c r="H375" i="1"/>
  <c r="H376" i="1"/>
  <c r="H377" i="1"/>
  <c r="I389" i="1"/>
  <c r="H378" i="1"/>
  <c r="H379" i="1"/>
  <c r="H380" i="1"/>
  <c r="H381" i="1"/>
  <c r="H382" i="1"/>
  <c r="H383" i="1"/>
  <c r="H384" i="1"/>
  <c r="H385" i="1"/>
  <c r="F386" i="1"/>
  <c r="G387" i="1"/>
  <c r="M8" i="2" s="1"/>
  <c r="F76" i="3" s="1"/>
  <c r="H397" i="1"/>
  <c r="M11" i="2" s="1"/>
  <c r="I398" i="1"/>
  <c r="H404" i="1"/>
  <c r="H405" i="1"/>
  <c r="H406" i="1"/>
  <c r="H407" i="1"/>
  <c r="H408" i="1"/>
  <c r="H409" i="1"/>
  <c r="H410" i="1"/>
  <c r="H411" i="1"/>
  <c r="H412" i="1"/>
  <c r="F413" i="1"/>
  <c r="G414" i="1"/>
  <c r="M27" i="2" s="1"/>
  <c r="I416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F433" i="1"/>
  <c r="G434" i="1"/>
  <c r="I436" i="1"/>
  <c r="H442" i="1"/>
  <c r="H443" i="1"/>
  <c r="H444" i="1"/>
  <c r="H445" i="1"/>
  <c r="H446" i="1"/>
  <c r="H447" i="1"/>
  <c r="F448" i="1"/>
  <c r="G449" i="1"/>
  <c r="I451" i="1"/>
  <c r="I461" i="1"/>
  <c r="N13" i="2" s="1"/>
  <c r="F31" i="3" s="1"/>
  <c r="H466" i="1"/>
  <c r="I466" i="1"/>
  <c r="M12" i="2" s="1"/>
  <c r="F78" i="3" s="1"/>
  <c r="I474" i="1"/>
  <c r="M15" i="2" s="1"/>
  <c r="I322" i="1" l="1"/>
  <c r="N14" i="2" s="1"/>
  <c r="F32" i="3" s="1"/>
  <c r="G120" i="1"/>
  <c r="F15" i="2" s="1"/>
  <c r="F64" i="3" s="1"/>
  <c r="H435" i="1"/>
  <c r="M39" i="2" s="1"/>
  <c r="G336" i="1"/>
  <c r="G164" i="1"/>
  <c r="I312" i="1"/>
  <c r="G48" i="2" s="1"/>
  <c r="F112" i="3" s="1"/>
  <c r="M9" i="2"/>
  <c r="F77" i="3" s="1"/>
  <c r="H120" i="1"/>
  <c r="G15" i="2" s="1"/>
  <c r="F16" i="3" s="1"/>
  <c r="I155" i="1"/>
  <c r="H104" i="1"/>
  <c r="G14" i="2" s="1"/>
  <c r="F15" i="3" s="1"/>
  <c r="M13" i="2"/>
  <c r="F79" i="3" s="1"/>
  <c r="G209" i="1"/>
  <c r="E257" i="1" s="1"/>
  <c r="H257" i="1" s="1"/>
  <c r="M10" i="2"/>
  <c r="I200" i="1"/>
  <c r="G110" i="3" s="1"/>
  <c r="I178" i="1"/>
  <c r="H450" i="1"/>
  <c r="M45" i="2" s="1"/>
  <c r="H415" i="1"/>
  <c r="N40" i="2" s="1"/>
  <c r="G338" i="1"/>
  <c r="F56" i="2" s="1"/>
  <c r="I166" i="1"/>
  <c r="F18" i="3" s="1"/>
  <c r="H165" i="1"/>
  <c r="N28" i="2" s="1"/>
  <c r="F33" i="3" s="1"/>
  <c r="I59" i="1"/>
  <c r="F10" i="2" s="1"/>
  <c r="G40" i="1"/>
  <c r="F9" i="2" s="1"/>
  <c r="F58" i="3" s="1"/>
  <c r="N9" i="2"/>
  <c r="F29" i="3" s="1"/>
  <c r="I71" i="1"/>
  <c r="G11" i="2" s="1"/>
  <c r="F12" i="3" s="1"/>
  <c r="N15" i="2"/>
  <c r="N10" i="2"/>
  <c r="I141" i="1"/>
  <c r="H119" i="1"/>
  <c r="I82" i="1"/>
  <c r="F12" i="2" s="1"/>
  <c r="F61" i="3" s="1"/>
  <c r="G19" i="3"/>
  <c r="N8" i="2"/>
  <c r="F28" i="3" s="1"/>
  <c r="H388" i="1"/>
  <c r="N41" i="2" s="1"/>
  <c r="H311" i="1"/>
  <c r="I210" i="1"/>
  <c r="I257" i="1" s="1"/>
  <c r="I266" i="1" s="1"/>
  <c r="G45" i="2" s="1"/>
  <c r="F111" i="3" s="1"/>
  <c r="I187" i="1"/>
  <c r="F154" i="1"/>
  <c r="G65" i="3" s="1"/>
  <c r="G118" i="1"/>
  <c r="F63" i="2"/>
  <c r="G25" i="2"/>
  <c r="F66" i="3" s="1"/>
  <c r="I41" i="1"/>
  <c r="G9" i="2" s="1"/>
  <c r="F10" i="3" s="1"/>
  <c r="N12" i="2"/>
  <c r="F30" i="3" s="1"/>
  <c r="N11" i="2"/>
  <c r="G339" i="1"/>
  <c r="H121" i="1"/>
  <c r="N27" i="2"/>
  <c r="G13" i="2"/>
  <c r="F14" i="3" s="1"/>
  <c r="G8" i="2"/>
  <c r="G121" i="1"/>
  <c r="G67" i="3"/>
  <c r="F50" i="2"/>
  <c r="G112" i="3" s="1"/>
  <c r="H339" i="1"/>
  <c r="H338" i="1"/>
  <c r="G56" i="2" s="1"/>
  <c r="H337" i="1"/>
  <c r="G31" i="2" l="1"/>
  <c r="F19" i="3" s="1"/>
  <c r="M28" i="2"/>
  <c r="F81" i="3" s="1"/>
  <c r="M14" i="2"/>
  <c r="F80" i="3" s="1"/>
  <c r="G18" i="2"/>
  <c r="F17" i="3" s="1"/>
  <c r="E262" i="1"/>
  <c r="D46" i="2" s="1"/>
  <c r="F47" i="2" s="1"/>
  <c r="G111" i="3" s="1"/>
  <c r="N39" i="2"/>
  <c r="F11" i="2"/>
  <c r="F60" i="3" s="1"/>
  <c r="M41" i="2"/>
  <c r="M40" i="2"/>
  <c r="G38" i="2"/>
  <c r="F109" i="3" s="1"/>
  <c r="F115" i="3" s="1"/>
  <c r="G12" i="2"/>
  <c r="F13" i="3" s="1"/>
  <c r="G13" i="3" s="1"/>
  <c r="G10" i="2"/>
  <c r="F59" i="3" s="1"/>
  <c r="N45" i="2"/>
  <c r="F18" i="2"/>
  <c r="F65" i="3" s="1"/>
  <c r="D39" i="2"/>
  <c r="F40" i="2" s="1"/>
  <c r="G109" i="3" s="1"/>
  <c r="G17" i="3"/>
  <c r="G38" i="3"/>
  <c r="F25" i="2"/>
  <c r="G64" i="2"/>
  <c r="G67" i="2" s="1"/>
  <c r="G72" i="3"/>
  <c r="F64" i="2"/>
  <c r="F67" i="2" s="1"/>
  <c r="G24" i="3" l="1"/>
  <c r="G86" i="3"/>
  <c r="F11" i="3"/>
  <c r="F23" i="3" s="1"/>
  <c r="M50" i="2"/>
  <c r="N50" i="2"/>
  <c r="G116" i="3"/>
  <c r="H118" i="3" s="1"/>
  <c r="H129" i="3" s="1"/>
  <c r="H131" i="3" s="1"/>
  <c r="F57" i="2"/>
  <c r="F36" i="2"/>
  <c r="G57" i="2"/>
  <c r="F71" i="3"/>
  <c r="H73" i="3" s="1"/>
  <c r="G36" i="2"/>
  <c r="H25" i="3" l="1"/>
  <c r="H40" i="3" s="1"/>
  <c r="H42" i="3" s="1"/>
  <c r="G47" i="3" s="1"/>
  <c r="H88" i="3"/>
  <c r="H90" i="3" s="1"/>
  <c r="G95" i="3" s="1"/>
  <c r="F58" i="2"/>
  <c r="G135" i="3"/>
  <c r="G136" i="3"/>
  <c r="G68" i="2"/>
  <c r="G58" i="2"/>
  <c r="F68" i="2"/>
  <c r="G52" i="3" l="1"/>
  <c r="G46" i="3"/>
  <c r="G48" i="3"/>
  <c r="G94" i="3"/>
  <c r="G96" i="3"/>
  <c r="G100" i="3"/>
  <c r="H138" i="3"/>
  <c r="N52" i="2" s="1"/>
  <c r="N56" i="2" s="1"/>
  <c r="H54" i="3" l="1"/>
  <c r="N35" i="2" s="1"/>
  <c r="N36" i="2" s="1"/>
  <c r="N66" i="2" s="1"/>
  <c r="H76" i="2" s="1"/>
  <c r="H102" i="3"/>
  <c r="M35" i="2" s="1"/>
  <c r="M36" i="2" s="1"/>
  <c r="E76" i="2" l="1"/>
  <c r="N51" i="2"/>
  <c r="N53" i="2" s="1"/>
  <c r="N57" i="2" s="1"/>
  <c r="N58" i="2" s="1"/>
  <c r="D76" i="2"/>
  <c r="M51" i="2"/>
  <c r="M53" i="2" s="1"/>
  <c r="M54" i="2" s="1"/>
  <c r="D75" i="2"/>
  <c r="E75" i="2"/>
  <c r="F141" i="3"/>
  <c r="M66" i="2"/>
  <c r="H75" i="2" s="1"/>
  <c r="N67" i="2"/>
  <c r="J76" i="2" s="1"/>
  <c r="M67" i="2" l="1"/>
  <c r="L75" i="2" s="1"/>
  <c r="M57" i="2"/>
  <c r="M58" i="2" s="1"/>
  <c r="N54" i="2"/>
  <c r="N68" i="2"/>
  <c r="L76" i="2"/>
  <c r="M68" i="2" l="1"/>
  <c r="J75" i="2"/>
</calcChain>
</file>

<file path=xl/sharedStrings.xml><?xml version="1.0" encoding="utf-8"?>
<sst xmlns="http://schemas.openxmlformats.org/spreadsheetml/2006/main" count="1511" uniqueCount="561">
  <si>
    <t>Balance Sheet Preparation Template With Supporting Schedules (Cash Based Tax Payer)</t>
  </si>
  <si>
    <t>---------</t>
  </si>
  <si>
    <t>Schedule A -- Cash, Checking, Savings, CD's    (Farm Only)</t>
  </si>
  <si>
    <t>Schedule B -- Prepaid Expenses and Supplies</t>
  </si>
  <si>
    <t>Schedule C -- Invested in Growing Crops</t>
  </si>
  <si>
    <t>For More Information, Contact</t>
  </si>
  <si>
    <t>Schedule D -- Receivables  Accounts, Notes, Gov. Payments (Current)</t>
  </si>
  <si>
    <t>Roger Betz</t>
  </si>
  <si>
    <t>betz@msu.edu</t>
  </si>
  <si>
    <t>Schedule E -- PIK Certificates</t>
  </si>
  <si>
    <t>Senior District Extension Farm Management Educator</t>
  </si>
  <si>
    <t>Schedule F -- Securities Readily Marketable</t>
  </si>
  <si>
    <t>Michigan State University</t>
  </si>
  <si>
    <t>Schedule G -- Crops Held For Sale or Feed (Raised &amp; Purchased) - Free Stocks</t>
  </si>
  <si>
    <t>Schedule H -- CCC and Other Government Stored Grain</t>
  </si>
  <si>
    <t>Schedule J -- Breeding Livestock  (Raised and Purchased)</t>
  </si>
  <si>
    <t>Schedule K -- Machinery, Trucks, Pickups, Autos and Livestock Equipment</t>
  </si>
  <si>
    <t>Schedule L -- Real Estate</t>
  </si>
  <si>
    <t>This Shading Means User Entry Cell used for calculations</t>
  </si>
  <si>
    <t>Schedule M -- Securities Not Readily Marketable</t>
  </si>
  <si>
    <t>XXXXXXXX</t>
  </si>
  <si>
    <t>This Shading Means User Entry Cell used for descriptions only</t>
  </si>
  <si>
    <t>Schedule N -- Non-Farm Assets</t>
  </si>
  <si>
    <t>This Shading Means Calculated Cell  (do not change)</t>
  </si>
  <si>
    <t>Schedule O -- Farm Accounts Payable</t>
  </si>
  <si>
    <t>This Shading Means No Entry Here</t>
  </si>
  <si>
    <t>Schedule P -- Liens and Judgments Owed</t>
  </si>
  <si>
    <t>Current</t>
  </si>
  <si>
    <t xml:space="preserve">Schedule Q -- Notes Payable </t>
  </si>
  <si>
    <t>Balance</t>
  </si>
  <si>
    <t>Schedule R -- Intermediate Loans</t>
  </si>
  <si>
    <t>Check Book Balance</t>
  </si>
  <si>
    <t>Schedule S -- Long Term Loans</t>
  </si>
  <si>
    <t>Undeposited Checks</t>
  </si>
  <si>
    <t>Schedule T -- Taxes - (Real Estate, Income, Property,  S.S.)</t>
  </si>
  <si>
    <t>Cash on Hand</t>
  </si>
  <si>
    <t>Savings Accounts and CD's</t>
  </si>
  <si>
    <t>Money Market</t>
  </si>
  <si>
    <t>Other</t>
  </si>
  <si>
    <t>Total Cash, Checking, Savings, CD's Available</t>
  </si>
  <si>
    <t>Quantity</t>
  </si>
  <si>
    <t/>
  </si>
  <si>
    <t>Fair</t>
  </si>
  <si>
    <t>Bu./Ton</t>
  </si>
  <si>
    <t>Cost</t>
  </si>
  <si>
    <t>Total</t>
  </si>
  <si>
    <t>Market</t>
  </si>
  <si>
    <t>Description of Item</t>
  </si>
  <si>
    <t>Cwt/Gal</t>
  </si>
  <si>
    <t>Per Unit</t>
  </si>
  <si>
    <t>Value/Unit</t>
  </si>
  <si>
    <t>Value</t>
  </si>
  <si>
    <t>X</t>
  </si>
  <si>
    <t>Total Cost of Prepaid Expenses and Supplies</t>
  </si>
  <si>
    <t>Total Fair Market Value Prepaid Expenses and Supplies</t>
  </si>
  <si>
    <t>Quant.</t>
  </si>
  <si>
    <t>Of</t>
  </si>
  <si>
    <t>Price</t>
  </si>
  <si>
    <t>Number</t>
  </si>
  <si>
    <t>Crop</t>
  </si>
  <si>
    <t>Material</t>
  </si>
  <si>
    <t>Acres</t>
  </si>
  <si>
    <t>Invested</t>
  </si>
  <si>
    <t>Total Invested in Growing Crops</t>
  </si>
  <si>
    <t>Accounts Receivable</t>
  </si>
  <si>
    <t>Unit</t>
  </si>
  <si>
    <t>Price per</t>
  </si>
  <si>
    <t>Amount</t>
  </si>
  <si>
    <t>Receivable From</t>
  </si>
  <si>
    <t>Description</t>
  </si>
  <si>
    <t>Due</t>
  </si>
  <si>
    <t>Total Accounts Receivable</t>
  </si>
  <si>
    <t>Notes Receivable</t>
  </si>
  <si>
    <t>Date</t>
  </si>
  <si>
    <t>Interest</t>
  </si>
  <si>
    <t>Accrued</t>
  </si>
  <si>
    <t>Prin. &amp;</t>
  </si>
  <si>
    <t>Rate</t>
  </si>
  <si>
    <t>Receivable</t>
  </si>
  <si>
    <t>Int. Due</t>
  </si>
  <si>
    <t>Loan to Bob</t>
  </si>
  <si>
    <t>Total Notes Receivable</t>
  </si>
  <si>
    <t>Government Payments Receivable</t>
  </si>
  <si>
    <t>Balance Due</t>
  </si>
  <si>
    <t>Payment</t>
  </si>
  <si>
    <t>12 months</t>
  </si>
  <si>
    <t>Total Government Payments</t>
  </si>
  <si>
    <t>Total Government Payments Receivable</t>
  </si>
  <si>
    <t>Expected</t>
  </si>
  <si>
    <t>Face</t>
  </si>
  <si>
    <t>Premium</t>
  </si>
  <si>
    <t>if</t>
  </si>
  <si>
    <t>Expir.</t>
  </si>
  <si>
    <t>Above</t>
  </si>
  <si>
    <t>Purch.</t>
  </si>
  <si>
    <t>Recvd</t>
  </si>
  <si>
    <t>Cost/Face</t>
  </si>
  <si>
    <t>Cost of Certs Purchased</t>
  </si>
  <si>
    <t>Face Value of Certs Received</t>
  </si>
  <si>
    <t>Market Value of Purchased and Received Certs</t>
  </si>
  <si>
    <t>Original</t>
  </si>
  <si>
    <t xml:space="preserve">  Total </t>
  </si>
  <si>
    <t>Percent</t>
  </si>
  <si>
    <t>of</t>
  </si>
  <si>
    <t>To</t>
  </si>
  <si>
    <t>Shares</t>
  </si>
  <si>
    <t xml:space="preserve">  Cost  </t>
  </si>
  <si>
    <t>Non-Farm</t>
  </si>
  <si>
    <t>Cost Basis of Marketable Securities</t>
  </si>
  <si>
    <t>Market Value of Readily Marketable Securities</t>
  </si>
  <si>
    <t>Value of Farm Portion (Cost &amp; Market)</t>
  </si>
  <si>
    <t>Value of Non-Farm Portion (Cost &amp; Market)</t>
  </si>
  <si>
    <t xml:space="preserve">Raised </t>
  </si>
  <si>
    <t>Required</t>
  </si>
  <si>
    <t>For Sale or Feed</t>
  </si>
  <si>
    <t>Bu.-Tons</t>
  </si>
  <si>
    <t>For</t>
  </si>
  <si>
    <t>Available</t>
  </si>
  <si>
    <t>Cwt.</t>
  </si>
  <si>
    <t>Feed</t>
  </si>
  <si>
    <t>To Sell</t>
  </si>
  <si>
    <t>Wheat</t>
  </si>
  <si>
    <t>Total FMV Raised Crops and Feed</t>
  </si>
  <si>
    <t xml:space="preserve">Purchased </t>
  </si>
  <si>
    <t>Bu/T</t>
  </si>
  <si>
    <t>Price Per</t>
  </si>
  <si>
    <t>Cwt</t>
  </si>
  <si>
    <t>Price/Unit</t>
  </si>
  <si>
    <t>Cost Value of Purchased Crops</t>
  </si>
  <si>
    <t>Market Value of Purchased Crops</t>
  </si>
  <si>
    <t>Units</t>
  </si>
  <si>
    <t>Grain</t>
  </si>
  <si>
    <t>Year</t>
  </si>
  <si>
    <t>Loan</t>
  </si>
  <si>
    <t>Sealed</t>
  </si>
  <si>
    <t>Dollars</t>
  </si>
  <si>
    <t>T/C/BU</t>
  </si>
  <si>
    <t>Equity</t>
  </si>
  <si>
    <t>Total Dollars of Equity in Government Grain</t>
  </si>
  <si>
    <t>Total Loan Amount Against Crops</t>
  </si>
  <si>
    <t>Total Market Value of Grain Under Loan</t>
  </si>
  <si>
    <t>Schedule I -- Livestock Held for Sale    (Raised and Purchased)</t>
  </si>
  <si>
    <t>Raised Livestock</t>
  </si>
  <si>
    <t>Average</t>
  </si>
  <si>
    <t>for Sale</t>
  </si>
  <si>
    <t>Weight</t>
  </si>
  <si>
    <t>Animals</t>
  </si>
  <si>
    <t>in Pounds</t>
  </si>
  <si>
    <t>Pound</t>
  </si>
  <si>
    <t>Total Fair Market Value of Raised Livestock</t>
  </si>
  <si>
    <t>Purchased Livestock</t>
  </si>
  <si>
    <t>for Resale</t>
  </si>
  <si>
    <t>Purchase</t>
  </si>
  <si>
    <t>Cost Value of Purchased Livestock for Sale</t>
  </si>
  <si>
    <t>Fair Market Value of Purchased Livestock for Sale</t>
  </si>
  <si>
    <t>Raised</t>
  </si>
  <si>
    <t>Breeding Lvstk</t>
  </si>
  <si>
    <t>Number of</t>
  </si>
  <si>
    <t>Per</t>
  </si>
  <si>
    <t>Value Per</t>
  </si>
  <si>
    <t>Animal</t>
  </si>
  <si>
    <t>Rep. Heifers</t>
  </si>
  <si>
    <t>Milking Cows</t>
  </si>
  <si>
    <t>.</t>
  </si>
  <si>
    <t>Dry Cows</t>
  </si>
  <si>
    <t>Total Fair Market Value of Raised Breeding Stock</t>
  </si>
  <si>
    <t>Purchased</t>
  </si>
  <si>
    <t>Weight/</t>
  </si>
  <si>
    <t>Accum.</t>
  </si>
  <si>
    <t>Dep.</t>
  </si>
  <si>
    <t>Total Cost or Book Value of Purchased Breeding Stock</t>
  </si>
  <si>
    <t>Total Market Value of Purchased Breeding Livestock</t>
  </si>
  <si>
    <t>Estimated</t>
  </si>
  <si>
    <t>Powered</t>
  </si>
  <si>
    <t>Make</t>
  </si>
  <si>
    <t>or</t>
  </si>
  <si>
    <t>Annual</t>
  </si>
  <si>
    <t>Book</t>
  </si>
  <si>
    <t>Equipment</t>
  </si>
  <si>
    <t>Model</t>
  </si>
  <si>
    <t>Acquired</t>
  </si>
  <si>
    <t>Owned</t>
  </si>
  <si>
    <t>Basis</t>
  </si>
  <si>
    <t>Deprec.</t>
  </si>
  <si>
    <t>Combine</t>
  </si>
  <si>
    <t>Tractor</t>
  </si>
  <si>
    <t>7/90</t>
  </si>
  <si>
    <t>Swather</t>
  </si>
  <si>
    <t>Implements</t>
  </si>
  <si>
    <t>Sprayer</t>
  </si>
  <si>
    <t>Pickups &amp;</t>
  </si>
  <si>
    <t>Trucks</t>
  </si>
  <si>
    <t>Chevy 2 t</t>
  </si>
  <si>
    <t>Livestock</t>
  </si>
  <si>
    <t>Scales</t>
  </si>
  <si>
    <t>Total Cost or Basis</t>
  </si>
  <si>
    <t>Total Annual Depreciation</t>
  </si>
  <si>
    <t>Total Accumulated Depreciation To Date</t>
  </si>
  <si>
    <t>Total Book Value of Machinery and Equipment</t>
  </si>
  <si>
    <t>Total Estimated Market Value of Machinery and Equipment</t>
  </si>
  <si>
    <t>Description.</t>
  </si>
  <si>
    <t>Cost or</t>
  </si>
  <si>
    <t>Bare Land</t>
  </si>
  <si>
    <t>Acquire.</t>
  </si>
  <si>
    <t>Home Farm</t>
  </si>
  <si>
    <t>Smith Farm</t>
  </si>
  <si>
    <t>Jones Farm</t>
  </si>
  <si>
    <t>Grandma's</t>
  </si>
  <si>
    <t>Buildings</t>
  </si>
  <si>
    <t>acquired.</t>
  </si>
  <si>
    <t>Shop 30x50</t>
  </si>
  <si>
    <t>Improvements</t>
  </si>
  <si>
    <t>Tile</t>
  </si>
  <si>
    <t>Irrigation</t>
  </si>
  <si>
    <t>Houses</t>
  </si>
  <si>
    <t>Dad's</t>
  </si>
  <si>
    <t>Total Acres</t>
  </si>
  <si>
    <t>Total Accumulated Depreciation on R. E.</t>
  </si>
  <si>
    <t>Total Book Value of Real Estate</t>
  </si>
  <si>
    <t>Total Estimated Market Value of Real Estate</t>
  </si>
  <si>
    <t>Leased and Rented</t>
  </si>
  <si>
    <t>Accrued (not paid)</t>
  </si>
  <si>
    <t>Land</t>
  </si>
  <si>
    <t>Type</t>
  </si>
  <si>
    <t>Portion</t>
  </si>
  <si>
    <t>Rent and</t>
  </si>
  <si>
    <t>Cash</t>
  </si>
  <si>
    <t>Rent/Lease</t>
  </si>
  <si>
    <t>Lease</t>
  </si>
  <si>
    <t>Description / Landlord</t>
  </si>
  <si>
    <t>Expires</t>
  </si>
  <si>
    <t>Rent</t>
  </si>
  <si>
    <t>Payments</t>
  </si>
  <si>
    <t>Jones Place</t>
  </si>
  <si>
    <t>cash</t>
  </si>
  <si>
    <t>Total Acres Rented</t>
  </si>
  <si>
    <t>Total Annual Cash Rents and Leases</t>
  </si>
  <si>
    <t>Current Accrued Rent and Lease Payments</t>
  </si>
  <si>
    <t>Cost/</t>
  </si>
  <si>
    <t>Farm Bureau</t>
  </si>
  <si>
    <t>Cost Basis of Non-Marketable Securities</t>
  </si>
  <si>
    <t>Market Value of Non-Marketable Securities</t>
  </si>
  <si>
    <t xml:space="preserve">Cost or </t>
  </si>
  <si>
    <t>Asset Description</t>
  </si>
  <si>
    <t>Personal Vehicle</t>
  </si>
  <si>
    <t>House Hold Goods</t>
  </si>
  <si>
    <t>CD's</t>
  </si>
  <si>
    <t>Total Cost &amp; Market Value of Non-Farm Assets</t>
  </si>
  <si>
    <t>Insurance</t>
  </si>
  <si>
    <t>Type of</t>
  </si>
  <si>
    <t>Yearly</t>
  </si>
  <si>
    <t>Company</t>
  </si>
  <si>
    <t>Beneficiary</t>
  </si>
  <si>
    <t>Policy</t>
  </si>
  <si>
    <t>wife</t>
  </si>
  <si>
    <t>Universal Life</t>
  </si>
  <si>
    <t>kids</t>
  </si>
  <si>
    <t>term</t>
  </si>
  <si>
    <t>Total Cash Value of Life Insurance</t>
  </si>
  <si>
    <t>Schedule O -- Farm Unpaid Bills</t>
  </si>
  <si>
    <t>Purpose of</t>
  </si>
  <si>
    <t>Due in</t>
  </si>
  <si>
    <t>Beyond</t>
  </si>
  <si>
    <t>Payable To</t>
  </si>
  <si>
    <t>Account</t>
  </si>
  <si>
    <t>12 Mo.</t>
  </si>
  <si>
    <t>Comsumers Energy</t>
  </si>
  <si>
    <t>Elec</t>
  </si>
  <si>
    <t>Farm Bureau Coop</t>
  </si>
  <si>
    <t>Fert</t>
  </si>
  <si>
    <t>Purina</t>
  </si>
  <si>
    <t>Sprayw</t>
  </si>
  <si>
    <t>NAU</t>
  </si>
  <si>
    <t>Crop Insurance</t>
  </si>
  <si>
    <t>Total Current Balance</t>
  </si>
  <si>
    <t>Due Within 12 Months</t>
  </si>
  <si>
    <t>Total Due Beyond 12 Months</t>
  </si>
  <si>
    <t xml:space="preserve">Total Current Accrued Interest Due </t>
  </si>
  <si>
    <t>Principle</t>
  </si>
  <si>
    <t>Total Principle on Liens and Judgments</t>
  </si>
  <si>
    <t>Total Accrued Interest on Liens and Judgments</t>
  </si>
  <si>
    <t>Schedule Q -- Operating Liabilities (Operating Notes/Loans)</t>
  </si>
  <si>
    <t>Owed To</t>
  </si>
  <si>
    <t>Purpose</t>
  </si>
  <si>
    <t>Operating carryover</t>
  </si>
  <si>
    <t>2012 Drought</t>
  </si>
  <si>
    <t>Greenstone FCS</t>
  </si>
  <si>
    <t>2013 Inputs</t>
  </si>
  <si>
    <t>Total Current Balance on Notes</t>
  </si>
  <si>
    <t>Total Principle Due in 12 Months</t>
  </si>
  <si>
    <t>Total Principle Due Beyond 12 Months on Notes</t>
  </si>
  <si>
    <t>Total Accrued Interest Due Within 12 Months</t>
  </si>
  <si>
    <t>Princ.</t>
  </si>
  <si>
    <t>Description. or</t>
  </si>
  <si>
    <t>JD Credit</t>
  </si>
  <si>
    <t>120 Hp Tractor</t>
  </si>
  <si>
    <t>FCS</t>
  </si>
  <si>
    <t>Steiger</t>
  </si>
  <si>
    <t>165 HP Tractor</t>
  </si>
  <si>
    <t>Grain Drill</t>
  </si>
  <si>
    <t>GMAC</t>
  </si>
  <si>
    <t>Semi Truck</t>
  </si>
  <si>
    <t>Strait truck</t>
  </si>
  <si>
    <t>American B &amp; T</t>
  </si>
  <si>
    <t>Field Finisher</t>
  </si>
  <si>
    <t>Total Current Balance (Inter.)</t>
  </si>
  <si>
    <t>Total Principle Balance Due in 12 Mo.</t>
  </si>
  <si>
    <t>Total Principle Balance Due Beyond 12 Mo.</t>
  </si>
  <si>
    <t>Total Accrued Interest on Intermediate Loans Due in 12 Months</t>
  </si>
  <si>
    <t>First Farm Mortgage</t>
  </si>
  <si>
    <t>5th/3rd Bank</t>
  </si>
  <si>
    <t>Total Current Balance (L. T.)</t>
  </si>
  <si>
    <t>Total Principle Balance Due Within 12 Mo.</t>
  </si>
  <si>
    <t>Total Accrued Interest on Long Term Loans Due in 12 Months</t>
  </si>
  <si>
    <t>Real</t>
  </si>
  <si>
    <t>Estate</t>
  </si>
  <si>
    <t>R.  E.</t>
  </si>
  <si>
    <t>Real Estate</t>
  </si>
  <si>
    <t>Tax</t>
  </si>
  <si>
    <t>Land and Buildings</t>
  </si>
  <si>
    <t>Accrued Real Estate Taxes Due Within 12 Months</t>
  </si>
  <si>
    <t>Personal</t>
  </si>
  <si>
    <t>Prop. Tax</t>
  </si>
  <si>
    <t>Accrued Personal Property Tax Due Within 12 Months</t>
  </si>
  <si>
    <t>Payroll</t>
  </si>
  <si>
    <t>Taxes</t>
  </si>
  <si>
    <t xml:space="preserve">                Balance Sheet</t>
  </si>
  <si>
    <t>Name:</t>
  </si>
  <si>
    <t xml:space="preserve">  Cost</t>
  </si>
  <si>
    <t>Date:</t>
  </si>
  <si>
    <t>or Book</t>
  </si>
  <si>
    <t>Current Farm Assets</t>
  </si>
  <si>
    <t xml:space="preserve">  Value</t>
  </si>
  <si>
    <t>Current Farm Liabilities</t>
  </si>
  <si>
    <t>Cash, Checking, Savings, CD's (Sch. A)</t>
  </si>
  <si>
    <t>Farm Accounts Payable (Sch. O)</t>
  </si>
  <si>
    <t>Prepaid Expenses (Sch. B)</t>
  </si>
  <si>
    <t>Accrued Interest (Schedules O,P,Q,R,S)</t>
  </si>
  <si>
    <t>Growing Crops (Sch. C)</t>
  </si>
  <si>
    <t>Principle Due in 12 Months (Schedules R,S)</t>
  </si>
  <si>
    <t>Accounts Receivable (Sch. D)</t>
  </si>
  <si>
    <t>Liens and Judgments (Sch. P)</t>
  </si>
  <si>
    <t>Notes Receivable (Sch. D)</t>
  </si>
  <si>
    <t>Personal property taxes (Sch. T)</t>
  </si>
  <si>
    <t>Government Payments Receivable (Sch. D)</t>
  </si>
  <si>
    <t>Real estate Taxes (Sch. T)</t>
  </si>
  <si>
    <t>PIK Certificates (Sch. E)</t>
  </si>
  <si>
    <t>Accrued Lease Payments (Land Only) (Sch. L)</t>
  </si>
  <si>
    <t>Securities Readily Marketable, Farm (Sch. F)</t>
  </si>
  <si>
    <t>Accrued Payroll Tax Due Within 12 Months (Sch. T)</t>
  </si>
  <si>
    <t>Crops Held For Sale or Feed</t>
  </si>
  <si>
    <t>Crops For Sale &amp; Feed (Sch. G)</t>
  </si>
  <si>
    <t>Crops Under Gov. Loan</t>
  </si>
  <si>
    <t>Crops Under Gov. Loan (Sch. H)</t>
  </si>
  <si>
    <t xml:space="preserve">   Principle Balance</t>
  </si>
  <si>
    <t>Current Note Principle Due in 12 Mo. (Sch. Q)</t>
  </si>
  <si>
    <t>CCC Wheat Loans (Sch. H)</t>
  </si>
  <si>
    <t>Livestock Held for Sale</t>
  </si>
  <si>
    <t>Value of Livestock Held for Sale (Sch. I)</t>
  </si>
  <si>
    <t>Deferred Tax Liability on Current Assets</t>
  </si>
  <si>
    <t>Total Current Farm Assets</t>
  </si>
  <si>
    <t>Total Current Farm Liabilities</t>
  </si>
  <si>
    <t>Non Current Farm Assets</t>
  </si>
  <si>
    <t>Non Current Farm Liabilities</t>
  </si>
  <si>
    <t>Breeding Stock (Sch. J)</t>
  </si>
  <si>
    <t xml:space="preserve">  Cost or Base Val. (Sch. J)</t>
  </si>
  <si>
    <t>Prin. Due Beyond 12 Months From (Sch. R)</t>
  </si>
  <si>
    <t xml:space="preserve">  Less Accumulated Dep.</t>
  </si>
  <si>
    <t>Prin. Due Beyond 12 Months From (Sch. Q)</t>
  </si>
  <si>
    <t>Prin. Due Beyond 12 Months From (Sch. O)</t>
  </si>
  <si>
    <t>Farm Machinery &amp; Equipment (Sch. K)</t>
  </si>
  <si>
    <t xml:space="preserve">  Cost or Basis (Sch. K)</t>
  </si>
  <si>
    <t>Farm Real Estate (Sch. L)</t>
  </si>
  <si>
    <t>Acres =</t>
  </si>
  <si>
    <t xml:space="preserve">  Cost or Basis (Sch. L)</t>
  </si>
  <si>
    <t>Total Non Current Farm Liabilities</t>
  </si>
  <si>
    <t>Total Current and Non-Current Liabilities</t>
  </si>
  <si>
    <t>Deferred Tax Liability on Non Current Assets</t>
  </si>
  <si>
    <t>Total Farm Liabilities</t>
  </si>
  <si>
    <t>Retained Earnings/Contributed Capital</t>
  </si>
  <si>
    <t>Securities Not Readily Marketable (Sch. M)</t>
  </si>
  <si>
    <t>Valuation Equity</t>
  </si>
  <si>
    <t>Total NonCurrent Farm Assets</t>
  </si>
  <si>
    <t>Net Worth (Business Only)</t>
  </si>
  <si>
    <t>Total Farm Assets</t>
  </si>
  <si>
    <t>Total Liabilities and Net Worth</t>
  </si>
  <si>
    <t>Nonfarm Assets</t>
  </si>
  <si>
    <t>Nonfarm Liabilities</t>
  </si>
  <si>
    <t>Non-Farm Assets from (Sch. N)</t>
  </si>
  <si>
    <t>Nonfarm Accounts Payable and Accrued Exp.</t>
  </si>
  <si>
    <t>Cash Value of Life Ins. (Sch. N)</t>
  </si>
  <si>
    <t>Nonfarm Notes Payable</t>
  </si>
  <si>
    <t>Securities  Marketable and Non (Sch. F, M)</t>
  </si>
  <si>
    <t>Deferred Tax Liability on Nonfarm Assets</t>
  </si>
  <si>
    <t>Total Nonfarm Liabilities</t>
  </si>
  <si>
    <t>Total Liabilities (Farm &amp; NonFarm)</t>
  </si>
  <si>
    <t>Total Nonfarm Assets</t>
  </si>
  <si>
    <t>NET WORTH  (Equity) - Combined</t>
  </si>
  <si>
    <t>Total Assets(Farm &amp;NonFarm)</t>
  </si>
  <si>
    <t xml:space="preserve"> Total Liabilities and Net Worth (Combined)</t>
  </si>
  <si>
    <t>Farm</t>
  </si>
  <si>
    <t>Cost Basis</t>
  </si>
  <si>
    <t>Market Value</t>
  </si>
  <si>
    <t>NOTE - Cash Based Tax Payers will normally have zero basis in most assets other than the value they paid for land and the remaining unused basis in buildings, trees and equipment</t>
  </si>
  <si>
    <t xml:space="preserve">Current and Non Current Deferred Tax Calculations   </t>
  </si>
  <si>
    <t>Current Portion of Deferred Taxes @ Market Value</t>
  </si>
  <si>
    <t>Cost or Tax</t>
  </si>
  <si>
    <t>Current Assets</t>
  </si>
  <si>
    <t>Notes Receivable (Sch D)</t>
  </si>
  <si>
    <t>Government Payments Receivable (Sch D)</t>
  </si>
  <si>
    <t>PIK Certificates (Sch E)</t>
  </si>
  <si>
    <t xml:space="preserve">Crops Under Gov. Loan - Equity Only (Sch. H) </t>
  </si>
  <si>
    <t>Value of Lvstck Held for Sale (Sch I)</t>
  </si>
  <si>
    <t>Futures or Options Account Equity  (Net Equity)</t>
  </si>
  <si>
    <t>Total Market Value</t>
  </si>
  <si>
    <t>Total Tax Basis Value</t>
  </si>
  <si>
    <t>Excess of Market Value Over Tax Basis</t>
  </si>
  <si>
    <t>Deductions (Liabilities that result in tax deductions when paid)</t>
  </si>
  <si>
    <t>Personal property taxes (Sch T)</t>
  </si>
  <si>
    <t>Real estate Taxes (Sch T)</t>
  </si>
  <si>
    <t>Accrued Lease Payments (Land Only) (Sch L)</t>
  </si>
  <si>
    <t>CCC Wheat Loans</t>
  </si>
  <si>
    <t>Employee Payroll Withholdings (Payroll Taxes)</t>
  </si>
  <si>
    <t>Other Accrued Expenses</t>
  </si>
  <si>
    <t>Total Deductions</t>
  </si>
  <si>
    <t>Deferred Income Related to Current Assets &amp; Liabilities</t>
  </si>
  <si>
    <t>Minus Net Operating Loss Carry Forward</t>
  </si>
  <si>
    <t>Deferred Taxable Income Related to Current Assets &amp; Liabilites</t>
  </si>
  <si>
    <t>Marginal</t>
  </si>
  <si>
    <t>Tax Rate</t>
  </si>
  <si>
    <t>Federal Marginal Income Tax Rate</t>
  </si>
  <si>
    <t>State Marginal Income Tax Rate</t>
  </si>
  <si>
    <t>Local Marginal Income Tax Rate</t>
  </si>
  <si>
    <t>Self Employment Tax Rate (Limited by Max)</t>
  </si>
  <si>
    <t xml:space="preserve">    Old-age, Survivor, &amp; Disability Portion of SE Tax Rate</t>
  </si>
  <si>
    <t xml:space="preserve">    Medicare (Hospital Insurance) Portion</t>
  </si>
  <si>
    <t>Maximum Dollar Amount for Self Employment Tax</t>
  </si>
  <si>
    <t>Deferred Tax Estimate on Current Assets &amp; Liabilities (Market)</t>
  </si>
  <si>
    <t>Value of  Lvstck Held for Sale (Sch I)</t>
  </si>
  <si>
    <t>Total Cost/Book Value</t>
  </si>
  <si>
    <t>Excess of Cost/Book Value Over Tax Basis</t>
  </si>
  <si>
    <t>Deferred Taxable Income Related to Current Assets &amp; Liabilities</t>
  </si>
  <si>
    <t>Federal Estimated Income Tax Rate</t>
  </si>
  <si>
    <t>State Estimated Income Tax Rate</t>
  </si>
  <si>
    <t>Local Estimated Income Tax Rate</t>
  </si>
  <si>
    <t>Estimated Self Employment Tax Rate (Limited)</t>
  </si>
  <si>
    <t>Deferred Tax Estimate on Current Assets &amp; Liabilities (Cost)</t>
  </si>
  <si>
    <t>Noncurrent Portion of Deferred Taxes</t>
  </si>
  <si>
    <t>or Tax</t>
  </si>
  <si>
    <t>Total Noncurrent Farm Assets</t>
  </si>
  <si>
    <t>Breeding Stock (Sch J)</t>
  </si>
  <si>
    <t xml:space="preserve">    Adjust Breeding Lvstk Cost Basis (FFSG)</t>
  </si>
  <si>
    <t>Farm Machinery &amp; Equipment (Sch K)</t>
  </si>
  <si>
    <t>Farm Real Estate (Sch L)</t>
  </si>
  <si>
    <t>Other Non-Current Assets</t>
  </si>
  <si>
    <t>Total Market Value of Noncurrent Assets</t>
  </si>
  <si>
    <t>Total Cost or Book Value of Noncurrent Assets</t>
  </si>
  <si>
    <t>Excess of Market Value over Tax Basis on Noncurrent Assets</t>
  </si>
  <si>
    <t>Deductions-Noncurrent-(Liabilities that result in tax deductions when paid)</t>
  </si>
  <si>
    <t>Other Noncurrent Deductions...</t>
  </si>
  <si>
    <t xml:space="preserve">Total Deductions for Noncurrent </t>
  </si>
  <si>
    <t>Deferred Income Related to Noncurrent Assets &amp; Liabilities</t>
  </si>
  <si>
    <t xml:space="preserve">Minus Net Operating Loss Carry Forward </t>
  </si>
  <si>
    <t>(Not Used In Current Section)</t>
  </si>
  <si>
    <t>Deferred Taxable Income for Noncurrent Assets &amp; Liabilities</t>
  </si>
  <si>
    <t xml:space="preserve">Total Deferred Tax Estimate Related to Noncurrent </t>
  </si>
  <si>
    <t>Assets and Liabilities</t>
  </si>
  <si>
    <t>As of :</t>
  </si>
  <si>
    <t>Personal Property (in Michigan farm machinery is exempt)</t>
  </si>
  <si>
    <t>Commonly Used Balance Sheet Ratios For Financial Analysis:</t>
  </si>
  <si>
    <t>Short Term Notes (NOT Ann. Operating or Cap. Assets)</t>
  </si>
  <si>
    <t>Cur. Farm Notes Payable (Ann. Operating, CCC, C. A.)</t>
  </si>
  <si>
    <t>Real Estate Other Long Term Loans (Sch. S)</t>
  </si>
  <si>
    <t>Social Security with holdings</t>
  </si>
  <si>
    <t>Federal income tax with holdings</t>
  </si>
  <si>
    <t>State Income Tax withholdings</t>
  </si>
  <si>
    <t>Unpaid</t>
  </si>
  <si>
    <t>Unpaid Payroll Taxes</t>
  </si>
  <si>
    <t>Schedule T - Unpaid Taxes -(Real Estate, Labor -SS - Federal-State)</t>
  </si>
  <si>
    <t>Accrued Payroll Tax Currently Due</t>
  </si>
  <si>
    <t>Corn</t>
  </si>
  <si>
    <t>Soybeans</t>
  </si>
  <si>
    <t>apples</t>
  </si>
  <si>
    <t>Apples</t>
  </si>
  <si>
    <t>Peaches</t>
  </si>
  <si>
    <t>Cherries - Sweet</t>
  </si>
  <si>
    <t>Tarts</t>
  </si>
  <si>
    <t>Juice Apples</t>
  </si>
  <si>
    <t>Slicers</t>
  </si>
  <si>
    <t>2012 Direct Payment</t>
  </si>
  <si>
    <t>CSP Program</t>
  </si>
  <si>
    <t>Feeder Cattle</t>
  </si>
  <si>
    <t>Sows</t>
  </si>
  <si>
    <t>Telephone Stock</t>
  </si>
  <si>
    <t>IRA</t>
  </si>
  <si>
    <t>401K</t>
  </si>
  <si>
    <t>Retirement Accounts</t>
  </si>
  <si>
    <t>Combined Current &amp; Non-Current Deferred Tax Estimate</t>
  </si>
  <si>
    <t>Ratio</t>
  </si>
  <si>
    <t xml:space="preserve">Debt to </t>
  </si>
  <si>
    <t>Equity Ratio</t>
  </si>
  <si>
    <t>Asset Ratio</t>
  </si>
  <si>
    <t>Working</t>
  </si>
  <si>
    <t xml:space="preserve"> Capital</t>
  </si>
  <si>
    <t>Leverage Ratio</t>
  </si>
  <si>
    <t xml:space="preserve">Equity to </t>
  </si>
  <si>
    <t>Fuel, oil, lubricants</t>
  </si>
  <si>
    <t>Pesticides</t>
  </si>
  <si>
    <t>Parts</t>
  </si>
  <si>
    <t>Fertilizer</t>
  </si>
  <si>
    <t>Supplies</t>
  </si>
  <si>
    <t>trees</t>
  </si>
  <si>
    <t>Nit 28%</t>
  </si>
  <si>
    <t>Fung</t>
  </si>
  <si>
    <t>cherries</t>
  </si>
  <si>
    <t>last payment</t>
  </si>
  <si>
    <t>lbs</t>
  </si>
  <si>
    <t>bu</t>
  </si>
  <si>
    <t>Ac</t>
  </si>
  <si>
    <t>freeze apples</t>
  </si>
  <si>
    <t>freeze cheeries</t>
  </si>
  <si>
    <t>crop insurance Estimate</t>
  </si>
  <si>
    <t>2012</t>
  </si>
  <si>
    <t>Mkt Hogs</t>
  </si>
  <si>
    <t>Steers</t>
  </si>
  <si>
    <t>Lambs</t>
  </si>
  <si>
    <t>Gilts</t>
  </si>
  <si>
    <t>Apple Trees</t>
  </si>
  <si>
    <t>Tart Trees</t>
  </si>
  <si>
    <t>Sour Trees</t>
  </si>
  <si>
    <t>Grape Vines</t>
  </si>
  <si>
    <t>Well</t>
  </si>
  <si>
    <t>Fences</t>
  </si>
  <si>
    <t>Cooling pad</t>
  </si>
  <si>
    <t>Loading dock</t>
  </si>
  <si>
    <t>Mach Storage</t>
  </si>
  <si>
    <t>Cold Storeage</t>
  </si>
  <si>
    <t>Home</t>
  </si>
  <si>
    <t>MACMA</t>
  </si>
  <si>
    <t>Edward Jones</t>
  </si>
  <si>
    <t>Coop</t>
  </si>
  <si>
    <t>AppleTrees</t>
  </si>
  <si>
    <t>Michigan Example Fruit Farm</t>
  </si>
  <si>
    <t>Pruning - for next harvested crop</t>
  </si>
  <si>
    <t>Fertilizer - for next harvested crop</t>
  </si>
  <si>
    <t>Sprays - for next harvested crop</t>
  </si>
  <si>
    <t>Mowing - for next harvested crop</t>
  </si>
  <si>
    <t>Harvester</t>
  </si>
  <si>
    <t>Mower</t>
  </si>
  <si>
    <t>Disc</t>
  </si>
  <si>
    <t>Blast Sprayer</t>
  </si>
  <si>
    <t>Wagons</t>
  </si>
  <si>
    <t>Fork Lift</t>
  </si>
  <si>
    <t>Boxes</t>
  </si>
  <si>
    <t>JD</t>
  </si>
  <si>
    <t>Cherry Shaker</t>
  </si>
  <si>
    <t>ACRE Payment</t>
  </si>
  <si>
    <t>CC Payment</t>
  </si>
  <si>
    <t>Enter Name of Farm or Owner(s) &gt;</t>
  </si>
  <si>
    <t>Enter the Balance Sheet Date &gt;</t>
  </si>
  <si>
    <t>Version 9-23-12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</si>
</sst>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_);\(0.0\)"/>
    <numFmt numFmtId="167" formatCode="[$-F800]dddd\,\ mmmm\ dd\,\ yyyy"/>
    <numFmt numFmtId="168" formatCode="_(* #,##0.0_);_(* \(#,##0.0\);_(* &quot;-&quot;??_);_(@_)"/>
    <numFmt numFmtId="169" formatCode="_(&quot;$&quot;* #,##0_);_(&quot;$&quot;* \(#,##0\);_(&quot;$&quot;* &quot;-&quot;??_);_(@_)"/>
  </numFmts>
  <fonts count="17" x14ac:knownFonts="1">
    <font>
      <sz val="10"/>
      <name val="Helv"/>
    </font>
    <font>
      <sz val="10"/>
      <name val="Arial"/>
      <family val="2"/>
    </font>
    <font>
      <u/>
      <sz val="10"/>
      <color theme="10"/>
      <name val="Helv"/>
    </font>
    <font>
      <sz val="10"/>
      <color rgb="FF000000"/>
      <name val="Helv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u val="singleAccounting"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6"/>
        <bgColor indexed="64"/>
      </patternFill>
    </fill>
    <fill>
      <patternFill patternType="lightGray">
        <fgColor indexed="8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42"/>
      </patternFill>
    </fill>
  </fills>
  <borders count="86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3">
    <xf numFmtId="164" fontId="0" fillId="0" borderId="0" xfId="0"/>
    <xf numFmtId="165" fontId="1" fillId="8" borderId="51" xfId="1" applyNumberFormat="1" applyFont="1" applyFill="1" applyBorder="1" applyAlignment="1" applyProtection="1">
      <alignment horizontal="left"/>
      <protection locked="0"/>
    </xf>
    <xf numFmtId="165" fontId="6" fillId="0" borderId="0" xfId="1" applyNumberFormat="1" applyFont="1" applyAlignment="1" applyProtection="1">
      <alignment horizontal="left"/>
    </xf>
    <xf numFmtId="165" fontId="1" fillId="0" borderId="0" xfId="1" applyNumberFormat="1" applyFont="1"/>
    <xf numFmtId="165" fontId="1" fillId="0" borderId="0" xfId="1" applyNumberFormat="1" applyFont="1" applyProtection="1"/>
    <xf numFmtId="165" fontId="1" fillId="0" borderId="0" xfId="1" applyNumberFormat="1" applyFont="1" applyAlignment="1" applyProtection="1">
      <alignment horizontal="left"/>
    </xf>
    <xf numFmtId="165" fontId="1" fillId="0" borderId="0" xfId="1" applyNumberFormat="1" applyFont="1" applyAlignment="1" applyProtection="1">
      <alignment horizontal="fill"/>
    </xf>
    <xf numFmtId="165" fontId="1" fillId="0" borderId="1" xfId="1" applyNumberFormat="1" applyFont="1" applyBorder="1" applyAlignment="1" applyProtection="1">
      <alignment horizontal="left"/>
    </xf>
    <xf numFmtId="165" fontId="1" fillId="0" borderId="2" xfId="1" applyNumberFormat="1" applyFont="1" applyBorder="1" applyAlignment="1" applyProtection="1">
      <alignment horizontal="left"/>
    </xf>
    <xf numFmtId="165" fontId="1" fillId="0" borderId="2" xfId="1" applyNumberFormat="1" applyFont="1" applyBorder="1" applyProtection="1"/>
    <xf numFmtId="165" fontId="7" fillId="0" borderId="0" xfId="3" applyNumberFormat="1" applyFont="1" applyProtection="1"/>
    <xf numFmtId="165" fontId="1" fillId="6" borderId="0" xfId="1" applyNumberFormat="1" applyFont="1" applyFill="1" applyProtection="1"/>
    <xf numFmtId="165" fontId="8" fillId="0" borderId="0" xfId="1" applyNumberFormat="1" applyFont="1" applyAlignment="1" applyProtection="1">
      <alignment horizontal="left"/>
    </xf>
    <xf numFmtId="165" fontId="8" fillId="0" borderId="0" xfId="1" applyNumberFormat="1" applyFont="1"/>
    <xf numFmtId="165" fontId="5" fillId="0" borderId="51" xfId="1" applyNumberFormat="1" applyFont="1" applyBorder="1" applyAlignment="1" applyProtection="1">
      <alignment horizontal="left"/>
      <protection locked="0"/>
    </xf>
    <xf numFmtId="165" fontId="1" fillId="3" borderId="51" xfId="1" applyNumberFormat="1" applyFont="1" applyFill="1" applyBorder="1" applyProtection="1"/>
    <xf numFmtId="165" fontId="1" fillId="2" borderId="0" xfId="1" applyNumberFormat="1" applyFont="1" applyFill="1" applyProtection="1"/>
    <xf numFmtId="165" fontId="1" fillId="0" borderId="3" xfId="1" applyNumberFormat="1" applyFont="1" applyBorder="1" applyProtection="1"/>
    <xf numFmtId="165" fontId="1" fillId="0" borderId="4" xfId="1" applyNumberFormat="1" applyFont="1" applyBorder="1" applyProtection="1"/>
    <xf numFmtId="165" fontId="1" fillId="0" borderId="22" xfId="1" applyNumberFormat="1" applyFont="1" applyBorder="1" applyAlignment="1" applyProtection="1">
      <alignment horizontal="center"/>
    </xf>
    <xf numFmtId="165" fontId="9" fillId="0" borderId="5" xfId="1" applyNumberFormat="1" applyFont="1" applyBorder="1" applyAlignment="1" applyProtection="1">
      <alignment horizontal="left"/>
    </xf>
    <xf numFmtId="165" fontId="1" fillId="0" borderId="2" xfId="1" applyNumberFormat="1" applyFont="1" applyBorder="1" applyAlignment="1" applyProtection="1">
      <alignment horizontal="right"/>
    </xf>
    <xf numFmtId="14" fontId="1" fillId="0" borderId="2" xfId="1" applyNumberFormat="1" applyFont="1" applyBorder="1" applyProtection="1"/>
    <xf numFmtId="165" fontId="1" fillId="0" borderId="23" xfId="1" applyNumberFormat="1" applyFont="1" applyBorder="1" applyAlignment="1" applyProtection="1">
      <alignment horizontal="center"/>
    </xf>
    <xf numFmtId="165" fontId="1" fillId="0" borderId="7" xfId="1" applyNumberFormat="1" applyFont="1" applyBorder="1" applyProtection="1"/>
    <xf numFmtId="165" fontId="1" fillId="0" borderId="6" xfId="1" applyNumberFormat="1" applyFont="1" applyBorder="1" applyProtection="1"/>
    <xf numFmtId="165" fontId="1" fillId="0" borderId="6" xfId="1" applyNumberFormat="1" applyFont="1" applyBorder="1" applyAlignment="1" applyProtection="1">
      <alignment horizontal="left"/>
    </xf>
    <xf numFmtId="165" fontId="4" fillId="3" borderId="24" xfId="1" applyNumberFormat="1" applyFont="1" applyFill="1" applyBorder="1" applyProtection="1"/>
    <xf numFmtId="165" fontId="1" fillId="0" borderId="1" xfId="1" applyNumberFormat="1" applyFont="1" applyBorder="1" applyProtection="1"/>
    <xf numFmtId="165" fontId="9" fillId="0" borderId="25" xfId="1" applyNumberFormat="1" applyFont="1" applyBorder="1" applyAlignment="1" applyProtection="1">
      <alignment horizontal="left"/>
    </xf>
    <xf numFmtId="165" fontId="1" fillId="0" borderId="26" xfId="1" applyNumberFormat="1" applyFont="1" applyBorder="1" applyProtection="1"/>
    <xf numFmtId="165" fontId="1" fillId="0" borderId="26" xfId="1" applyNumberFormat="1" applyFont="1" applyBorder="1" applyAlignment="1" applyProtection="1">
      <alignment horizontal="right"/>
    </xf>
    <xf numFmtId="14" fontId="1" fillId="0" borderId="26" xfId="1" applyNumberFormat="1" applyFont="1" applyBorder="1" applyProtection="1"/>
    <xf numFmtId="165" fontId="1" fillId="0" borderId="27" xfId="1" applyNumberFormat="1" applyFont="1" applyBorder="1" applyProtection="1"/>
    <xf numFmtId="165" fontId="1" fillId="0" borderId="11" xfId="1" applyNumberFormat="1" applyFont="1" applyBorder="1" applyAlignment="1" applyProtection="1">
      <alignment horizontal="center"/>
    </xf>
    <xf numFmtId="165" fontId="1" fillId="0" borderId="17" xfId="1" applyNumberFormat="1" applyFont="1" applyBorder="1" applyAlignment="1" applyProtection="1">
      <alignment horizontal="center"/>
    </xf>
    <xf numFmtId="165" fontId="1" fillId="0" borderId="28" xfId="1" applyNumberFormat="1" applyFont="1" applyBorder="1" applyAlignment="1" applyProtection="1">
      <alignment horizontal="center"/>
    </xf>
    <xf numFmtId="165" fontId="1" fillId="0" borderId="0" xfId="1" applyNumberFormat="1" applyFont="1" applyAlignment="1" applyProtection="1">
      <alignment horizontal="center"/>
    </xf>
    <xf numFmtId="165" fontId="1" fillId="0" borderId="0" xfId="1" applyNumberFormat="1" applyFont="1" applyBorder="1" applyProtection="1"/>
    <xf numFmtId="165" fontId="1" fillId="0" borderId="29" xfId="1" applyNumberFormat="1" applyFont="1" applyBorder="1" applyAlignment="1" applyProtection="1">
      <alignment horizontal="center"/>
    </xf>
    <xf numFmtId="165" fontId="1" fillId="0" borderId="30" xfId="1" applyNumberFormat="1" applyFont="1" applyBorder="1" applyAlignment="1" applyProtection="1">
      <alignment horizontal="center"/>
    </xf>
    <xf numFmtId="165" fontId="1" fillId="0" borderId="2" xfId="1" applyNumberFormat="1" applyFont="1" applyBorder="1" applyAlignment="1" applyProtection="1">
      <alignment horizontal="center"/>
    </xf>
    <xf numFmtId="43" fontId="1" fillId="8" borderId="51" xfId="1" applyNumberFormat="1" applyFont="1" applyFill="1" applyBorder="1" applyAlignment="1" applyProtection="1">
      <alignment horizontal="left"/>
      <protection locked="0"/>
    </xf>
    <xf numFmtId="165" fontId="4" fillId="3" borderId="0" xfId="1" applyNumberFormat="1" applyFont="1" applyFill="1" applyProtection="1"/>
    <xf numFmtId="165" fontId="4" fillId="3" borderId="28" xfId="1" applyNumberFormat="1" applyFont="1" applyFill="1" applyBorder="1" applyProtection="1"/>
    <xf numFmtId="165" fontId="4" fillId="3" borderId="2" xfId="1" applyNumberFormat="1" applyFont="1" applyFill="1" applyBorder="1" applyProtection="1"/>
    <xf numFmtId="165" fontId="4" fillId="3" borderId="23" xfId="1" applyNumberFormat="1" applyFont="1" applyFill="1" applyBorder="1" applyProtection="1"/>
    <xf numFmtId="165" fontId="1" fillId="0" borderId="5" xfId="1" applyNumberFormat="1" applyFont="1" applyBorder="1" applyAlignment="1" applyProtection="1">
      <alignment horizontal="left"/>
    </xf>
    <xf numFmtId="165" fontId="4" fillId="3" borderId="29" xfId="1" applyNumberFormat="1" applyFont="1" applyFill="1" applyBorder="1" applyProtection="1"/>
    <xf numFmtId="165" fontId="1" fillId="2" borderId="2" xfId="1" applyNumberFormat="1" applyFont="1" applyFill="1" applyBorder="1" applyProtection="1"/>
    <xf numFmtId="165" fontId="1" fillId="2" borderId="28" xfId="1" applyNumberFormat="1" applyFont="1" applyFill="1" applyBorder="1" applyProtection="1"/>
    <xf numFmtId="165" fontId="1" fillId="0" borderId="7" xfId="1" applyNumberFormat="1" applyFont="1" applyBorder="1" applyAlignment="1" applyProtection="1">
      <alignment horizontal="left"/>
    </xf>
    <xf numFmtId="165" fontId="1" fillId="0" borderId="4" xfId="1" applyNumberFormat="1" applyFont="1" applyBorder="1" applyAlignment="1" applyProtection="1">
      <alignment horizontal="right"/>
    </xf>
    <xf numFmtId="14" fontId="1" fillId="0" borderId="4" xfId="1" applyNumberFormat="1" applyFont="1" applyBorder="1" applyProtection="1"/>
    <xf numFmtId="165" fontId="1" fillId="0" borderId="8" xfId="1" applyNumberFormat="1" applyFont="1" applyBorder="1" applyProtection="1"/>
    <xf numFmtId="165" fontId="1" fillId="0" borderId="31" xfId="1" applyNumberFormat="1" applyFont="1" applyBorder="1" applyProtection="1"/>
    <xf numFmtId="165" fontId="1" fillId="0" borderId="31" xfId="1" applyNumberFormat="1" applyFont="1" applyBorder="1" applyAlignment="1" applyProtection="1">
      <alignment horizontal="center"/>
    </xf>
    <xf numFmtId="165" fontId="1" fillId="0" borderId="32" xfId="1" applyNumberFormat="1" applyFont="1" applyBorder="1" applyProtection="1"/>
    <xf numFmtId="165" fontId="1" fillId="0" borderId="11" xfId="1" applyNumberFormat="1" applyFont="1" applyBorder="1" applyProtection="1"/>
    <xf numFmtId="165" fontId="1" fillId="0" borderId="11" xfId="1" applyNumberFormat="1" applyFont="1" applyBorder="1" applyAlignment="1" applyProtection="1">
      <alignment horizontal="left"/>
    </xf>
    <xf numFmtId="165" fontId="5" fillId="0" borderId="66" xfId="1" applyNumberFormat="1" applyFont="1" applyBorder="1" applyAlignment="1" applyProtection="1">
      <alignment horizontal="left"/>
      <protection locked="0"/>
    </xf>
    <xf numFmtId="165" fontId="9" fillId="0" borderId="3" xfId="1" applyNumberFormat="1" applyFont="1" applyBorder="1" applyAlignment="1" applyProtection="1">
      <alignment horizontal="left"/>
    </xf>
    <xf numFmtId="165" fontId="1" fillId="0" borderId="33" xfId="1" applyNumberFormat="1" applyFont="1" applyBorder="1" applyAlignment="1" applyProtection="1">
      <alignment horizontal="left"/>
    </xf>
    <xf numFmtId="165" fontId="1" fillId="0" borderId="34" xfId="1" applyNumberFormat="1" applyFont="1" applyBorder="1" applyProtection="1"/>
    <xf numFmtId="165" fontId="1" fillId="0" borderId="35" xfId="1" applyNumberFormat="1" applyFont="1" applyBorder="1" applyAlignment="1" applyProtection="1">
      <alignment horizontal="center"/>
    </xf>
    <xf numFmtId="165" fontId="1" fillId="0" borderId="32" xfId="1" applyNumberFormat="1" applyFont="1" applyBorder="1" applyAlignment="1" applyProtection="1">
      <alignment horizontal="center"/>
    </xf>
    <xf numFmtId="165" fontId="4" fillId="3" borderId="28" xfId="1" applyNumberFormat="1" applyFont="1" applyFill="1" applyBorder="1" applyProtection="1">
      <protection locked="0"/>
    </xf>
    <xf numFmtId="165" fontId="4" fillId="7" borderId="13" xfId="1" applyNumberFormat="1" applyFont="1" applyFill="1" applyBorder="1" applyProtection="1"/>
    <xf numFmtId="165" fontId="4" fillId="7" borderId="12" xfId="1" applyNumberFormat="1" applyFont="1" applyFill="1" applyBorder="1" applyProtection="1"/>
    <xf numFmtId="165" fontId="4" fillId="7" borderId="12" xfId="1" applyNumberFormat="1" applyFont="1" applyFill="1" applyBorder="1" applyAlignment="1" applyProtection="1">
      <alignment horizontal="left"/>
    </xf>
    <xf numFmtId="165" fontId="4" fillId="3" borderId="37" xfId="1" applyNumberFormat="1" applyFont="1" applyFill="1" applyBorder="1" applyProtection="1"/>
    <xf numFmtId="165" fontId="1" fillId="0" borderId="2" xfId="1" applyNumberFormat="1" applyFont="1" applyBorder="1" applyAlignment="1" applyProtection="1"/>
    <xf numFmtId="165" fontId="4" fillId="3" borderId="38" xfId="1" applyNumberFormat="1" applyFont="1" applyFill="1" applyBorder="1" applyProtection="1"/>
    <xf numFmtId="165" fontId="1" fillId="0" borderId="39" xfId="1" applyNumberFormat="1" applyFont="1" applyBorder="1" applyProtection="1"/>
    <xf numFmtId="165" fontId="1" fillId="0" borderId="0" xfId="1" applyNumberFormat="1" applyFont="1" applyBorder="1" applyAlignment="1" applyProtection="1">
      <alignment horizontal="left"/>
    </xf>
    <xf numFmtId="165" fontId="1" fillId="0" borderId="16" xfId="1" applyNumberFormat="1" applyFont="1" applyBorder="1" applyProtection="1"/>
    <xf numFmtId="165" fontId="1" fillId="0" borderId="5" xfId="1" applyNumberFormat="1" applyFont="1" applyBorder="1" applyProtection="1"/>
    <xf numFmtId="165" fontId="4" fillId="3" borderId="30" xfId="1" applyNumberFormat="1" applyFont="1" applyFill="1" applyBorder="1" applyProtection="1"/>
    <xf numFmtId="165" fontId="1" fillId="2" borderId="23" xfId="1" applyNumberFormat="1" applyFont="1" applyFill="1" applyBorder="1" applyProtection="1"/>
    <xf numFmtId="165" fontId="1" fillId="0" borderId="41" xfId="1" applyNumberFormat="1" applyFont="1" applyBorder="1" applyProtection="1"/>
    <xf numFmtId="165" fontId="4" fillId="3" borderId="42" xfId="1" applyNumberFormat="1" applyFont="1" applyFill="1" applyBorder="1" applyProtection="1"/>
    <xf numFmtId="165" fontId="1" fillId="0" borderId="43" xfId="1" applyNumberFormat="1" applyFont="1" applyBorder="1" applyAlignment="1" applyProtection="1">
      <alignment horizontal="center"/>
    </xf>
    <xf numFmtId="165" fontId="1" fillId="0" borderId="44" xfId="1" applyNumberFormat="1" applyFont="1" applyBorder="1" applyProtection="1"/>
    <xf numFmtId="165" fontId="1" fillId="0" borderId="33" xfId="1" applyNumberFormat="1" applyFont="1" applyBorder="1" applyProtection="1"/>
    <xf numFmtId="165" fontId="1" fillId="0" borderId="34" xfId="1" applyNumberFormat="1" applyFont="1" applyBorder="1" applyAlignment="1" applyProtection="1">
      <alignment horizontal="center"/>
    </xf>
    <xf numFmtId="165" fontId="1" fillId="0" borderId="9" xfId="1" applyNumberFormat="1" applyFont="1" applyBorder="1" applyProtection="1"/>
    <xf numFmtId="165" fontId="1" fillId="0" borderId="52" xfId="1" applyNumberFormat="1" applyFont="1" applyBorder="1" applyAlignment="1" applyProtection="1">
      <alignment horizontal="left"/>
    </xf>
    <xf numFmtId="165" fontId="1" fillId="0" borderId="29" xfId="1" applyNumberFormat="1" applyFont="1" applyBorder="1" applyAlignment="1" applyProtection="1">
      <alignment horizontal="left"/>
    </xf>
    <xf numFmtId="165" fontId="1" fillId="0" borderId="10" xfId="1" applyNumberFormat="1" applyFont="1" applyBorder="1" applyProtection="1"/>
    <xf numFmtId="165" fontId="4" fillId="3" borderId="11" xfId="1" applyNumberFormat="1" applyFont="1" applyFill="1" applyBorder="1" applyProtection="1"/>
    <xf numFmtId="165" fontId="1" fillId="2" borderId="9" xfId="1" applyNumberFormat="1" applyFont="1" applyFill="1" applyBorder="1" applyProtection="1"/>
    <xf numFmtId="165" fontId="1" fillId="0" borderId="61" xfId="1" applyNumberFormat="1" applyFont="1" applyBorder="1" applyAlignment="1" applyProtection="1">
      <alignment horizontal="left"/>
    </xf>
    <xf numFmtId="165" fontId="1" fillId="0" borderId="69" xfId="1" applyNumberFormat="1" applyFont="1" applyBorder="1" applyProtection="1"/>
    <xf numFmtId="165" fontId="1" fillId="0" borderId="54" xfId="1" applyNumberFormat="1" applyFont="1" applyBorder="1" applyProtection="1"/>
    <xf numFmtId="165" fontId="1" fillId="0" borderId="40" xfId="1" applyNumberFormat="1" applyFont="1" applyBorder="1" applyProtection="1"/>
    <xf numFmtId="165" fontId="1" fillId="0" borderId="45" xfId="1" applyNumberFormat="1" applyFont="1" applyBorder="1" applyProtection="1"/>
    <xf numFmtId="165" fontId="4" fillId="3" borderId="6" xfId="1" applyNumberFormat="1" applyFont="1" applyFill="1" applyBorder="1" applyProtection="1"/>
    <xf numFmtId="165" fontId="1" fillId="2" borderId="15" xfId="1" applyNumberFormat="1" applyFont="1" applyFill="1" applyBorder="1" applyProtection="1"/>
    <xf numFmtId="165" fontId="1" fillId="0" borderId="13" xfId="1" applyNumberFormat="1" applyFont="1" applyBorder="1" applyProtection="1"/>
    <xf numFmtId="165" fontId="1" fillId="0" borderId="12" xfId="1" applyNumberFormat="1" applyFont="1" applyBorder="1" applyProtection="1"/>
    <xf numFmtId="165" fontId="1" fillId="0" borderId="46" xfId="1" applyNumberFormat="1" applyFont="1" applyBorder="1" applyProtection="1"/>
    <xf numFmtId="165" fontId="4" fillId="3" borderId="17" xfId="1" applyNumberFormat="1" applyFont="1" applyFill="1" applyBorder="1" applyProtection="1">
      <protection locked="0"/>
    </xf>
    <xf numFmtId="9" fontId="1" fillId="8" borderId="51" xfId="4" applyFont="1" applyFill="1" applyBorder="1" applyAlignment="1" applyProtection="1">
      <alignment horizontal="right"/>
      <protection locked="0"/>
    </xf>
    <xf numFmtId="165" fontId="4" fillId="3" borderId="40" xfId="1" applyNumberFormat="1" applyFont="1" applyFill="1" applyBorder="1" applyProtection="1"/>
    <xf numFmtId="165" fontId="1" fillId="0" borderId="47" xfId="1" applyNumberFormat="1" applyFont="1" applyBorder="1" applyAlignment="1" applyProtection="1">
      <alignment horizontal="left"/>
    </xf>
    <xf numFmtId="165" fontId="4" fillId="3" borderId="48" xfId="1" applyNumberFormat="1" applyFont="1" applyFill="1" applyBorder="1" applyProtection="1"/>
    <xf numFmtId="165" fontId="4" fillId="3" borderId="45" xfId="1" applyNumberFormat="1" applyFont="1" applyFill="1" applyBorder="1" applyProtection="1"/>
    <xf numFmtId="165" fontId="1" fillId="2" borderId="42" xfId="1" applyNumberFormat="1" applyFont="1" applyFill="1" applyBorder="1" applyProtection="1"/>
    <xf numFmtId="14" fontId="1" fillId="0" borderId="71" xfId="1" applyNumberFormat="1" applyFont="1" applyBorder="1" applyProtection="1"/>
    <xf numFmtId="165" fontId="1" fillId="0" borderId="55" xfId="1" applyNumberFormat="1" applyFont="1" applyBorder="1" applyAlignment="1" applyProtection="1">
      <alignment horizontal="left"/>
    </xf>
    <xf numFmtId="165" fontId="1" fillId="0" borderId="56" xfId="1" applyNumberFormat="1" applyFont="1" applyBorder="1" applyProtection="1"/>
    <xf numFmtId="165" fontId="1" fillId="0" borderId="57" xfId="1" applyNumberFormat="1" applyFont="1" applyBorder="1" applyProtection="1"/>
    <xf numFmtId="165" fontId="1" fillId="0" borderId="0" xfId="1" applyNumberFormat="1" applyFont="1" applyBorder="1" applyAlignment="1" applyProtection="1">
      <alignment horizontal="center"/>
    </xf>
    <xf numFmtId="165" fontId="1" fillId="0" borderId="62" xfId="1" applyNumberFormat="1" applyFont="1" applyBorder="1" applyAlignment="1" applyProtection="1">
      <alignment horizontal="left"/>
    </xf>
    <xf numFmtId="165" fontId="1" fillId="0" borderId="0" xfId="1" applyNumberFormat="1" applyFont="1" applyBorder="1"/>
    <xf numFmtId="165" fontId="1" fillId="0" borderId="63" xfId="1" applyNumberFormat="1" applyFont="1" applyBorder="1" applyProtection="1"/>
    <xf numFmtId="165" fontId="1" fillId="0" borderId="65" xfId="1" applyNumberFormat="1" applyFont="1" applyBorder="1" applyAlignment="1" applyProtection="1">
      <alignment horizontal="left"/>
    </xf>
    <xf numFmtId="165" fontId="1" fillId="0" borderId="60" xfId="1" applyNumberFormat="1" applyFont="1" applyBorder="1" applyProtection="1"/>
    <xf numFmtId="165" fontId="1" fillId="0" borderId="64" xfId="1" applyNumberFormat="1" applyFont="1" applyBorder="1" applyProtection="1"/>
    <xf numFmtId="165" fontId="1" fillId="8" borderId="54" xfId="1" applyNumberFormat="1" applyFont="1" applyFill="1" applyBorder="1" applyAlignment="1" applyProtection="1">
      <alignment horizontal="left"/>
      <protection locked="0"/>
    </xf>
    <xf numFmtId="165" fontId="4" fillId="7" borderId="5" xfId="1" applyNumberFormat="1" applyFont="1" applyFill="1" applyBorder="1" applyProtection="1">
      <protection locked="0"/>
    </xf>
    <xf numFmtId="165" fontId="4" fillId="7" borderId="2" xfId="1" applyNumberFormat="1" applyFont="1" applyFill="1" applyBorder="1" applyAlignment="1" applyProtection="1">
      <alignment horizontal="left"/>
      <protection locked="0"/>
    </xf>
    <xf numFmtId="165" fontId="4" fillId="7" borderId="2" xfId="1" applyNumberFormat="1" applyFont="1" applyFill="1" applyBorder="1" applyProtection="1">
      <protection locked="0"/>
    </xf>
    <xf numFmtId="165" fontId="4" fillId="7" borderId="12" xfId="1" applyNumberFormat="1" applyFont="1" applyFill="1" applyBorder="1" applyProtection="1">
      <protection locked="0"/>
    </xf>
    <xf numFmtId="165" fontId="4" fillId="0" borderId="1" xfId="1" applyNumberFormat="1" applyFont="1" applyBorder="1" applyAlignment="1" applyProtection="1">
      <alignment horizontal="left"/>
      <protection locked="0"/>
    </xf>
    <xf numFmtId="165" fontId="4" fillId="0" borderId="0" xfId="1" applyNumberFormat="1" applyFont="1" applyProtection="1">
      <protection locked="0"/>
    </xf>
    <xf numFmtId="165" fontId="4" fillId="0" borderId="11" xfId="1" applyNumberFormat="1" applyFont="1" applyBorder="1" applyAlignment="1" applyProtection="1">
      <alignment horizontal="center"/>
      <protection locked="0"/>
    </xf>
    <xf numFmtId="165" fontId="4" fillId="0" borderId="11" xfId="1" applyNumberFormat="1" applyFont="1" applyBorder="1" applyAlignment="1" applyProtection="1">
      <alignment horizontal="left"/>
      <protection locked="0"/>
    </xf>
    <xf numFmtId="165" fontId="4" fillId="0" borderId="11" xfId="1" applyNumberFormat="1" applyFont="1" applyBorder="1" applyProtection="1">
      <protection locked="0"/>
    </xf>
    <xf numFmtId="165" fontId="5" fillId="0" borderId="11" xfId="1" applyNumberFormat="1" applyFont="1" applyBorder="1" applyProtection="1">
      <protection locked="0"/>
    </xf>
    <xf numFmtId="165" fontId="4" fillId="0" borderId="11" xfId="1" applyNumberFormat="1" applyFont="1" applyBorder="1" applyProtection="1"/>
    <xf numFmtId="165" fontId="4" fillId="0" borderId="5" xfId="1" applyNumberFormat="1" applyFont="1" applyBorder="1" applyAlignment="1" applyProtection="1">
      <alignment horizontal="left"/>
      <protection locked="0"/>
    </xf>
    <xf numFmtId="165" fontId="4" fillId="0" borderId="2" xfId="1" applyNumberFormat="1" applyFont="1" applyBorder="1" applyProtection="1">
      <protection locked="0"/>
    </xf>
    <xf numFmtId="165" fontId="4" fillId="0" borderId="29" xfId="1" applyNumberFormat="1" applyFont="1" applyBorder="1" applyAlignment="1" applyProtection="1">
      <alignment horizontal="center"/>
      <protection locked="0"/>
    </xf>
    <xf numFmtId="165" fontId="4" fillId="3" borderId="11" xfId="1" applyNumberFormat="1" applyFont="1" applyFill="1" applyBorder="1" applyProtection="1">
      <protection locked="0"/>
    </xf>
    <xf numFmtId="165" fontId="4" fillId="3" borderId="29" xfId="1" applyNumberFormat="1" applyFont="1" applyFill="1" applyBorder="1" applyProtection="1">
      <protection locked="0"/>
    </xf>
    <xf numFmtId="49" fontId="1" fillId="8" borderId="51" xfId="1" applyNumberFormat="1" applyFont="1" applyFill="1" applyBorder="1" applyAlignment="1" applyProtection="1">
      <alignment horizontal="left"/>
      <protection locked="0"/>
    </xf>
    <xf numFmtId="165" fontId="4" fillId="3" borderId="17" xfId="1" applyNumberFormat="1" applyFont="1" applyFill="1" applyBorder="1" applyProtection="1"/>
    <xf numFmtId="165" fontId="1" fillId="0" borderId="34" xfId="1" applyNumberFormat="1" applyFont="1" applyBorder="1" applyAlignment="1" applyProtection="1">
      <alignment horizontal="left"/>
    </xf>
    <xf numFmtId="165" fontId="1" fillId="2" borderId="38" xfId="1" applyNumberFormat="1" applyFont="1" applyFill="1" applyBorder="1" applyProtection="1"/>
    <xf numFmtId="165" fontId="4" fillId="3" borderId="31" xfId="1" applyNumberFormat="1" applyFont="1" applyFill="1" applyBorder="1" applyProtection="1"/>
    <xf numFmtId="165" fontId="1" fillId="0" borderId="47" xfId="1" applyNumberFormat="1" applyFont="1" applyBorder="1" applyProtection="1"/>
    <xf numFmtId="165" fontId="1" fillId="0" borderId="41" xfId="1" applyNumberFormat="1" applyFont="1" applyBorder="1" applyAlignment="1" applyProtection="1">
      <alignment horizontal="left"/>
    </xf>
    <xf numFmtId="165" fontId="4" fillId="3" borderId="15" xfId="1" applyNumberFormat="1" applyFont="1" applyFill="1" applyBorder="1" applyProtection="1"/>
    <xf numFmtId="165" fontId="4" fillId="7" borderId="13" xfId="1" applyNumberFormat="1" applyFont="1" applyFill="1" applyBorder="1" applyProtection="1">
      <protection locked="0"/>
    </xf>
    <xf numFmtId="165" fontId="4" fillId="7" borderId="58" xfId="1" applyNumberFormat="1" applyFont="1" applyFill="1" applyBorder="1" applyProtection="1">
      <protection locked="0"/>
    </xf>
    <xf numFmtId="165" fontId="4" fillId="7" borderId="58" xfId="1" applyNumberFormat="1" applyFont="1" applyFill="1" applyBorder="1" applyAlignment="1" applyProtection="1">
      <alignment horizontal="left"/>
      <protection locked="0"/>
    </xf>
    <xf numFmtId="165" fontId="4" fillId="0" borderId="0" xfId="1" applyNumberFormat="1" applyFont="1" applyBorder="1" applyProtection="1">
      <protection locked="0"/>
    </xf>
    <xf numFmtId="165" fontId="4" fillId="0" borderId="1" xfId="1" applyNumberFormat="1" applyFont="1" applyBorder="1" applyProtection="1">
      <protection locked="0"/>
    </xf>
    <xf numFmtId="165" fontId="4" fillId="0" borderId="59" xfId="1" applyNumberFormat="1" applyFont="1" applyBorder="1" applyAlignment="1" applyProtection="1">
      <alignment horizontal="left"/>
      <protection locked="0"/>
    </xf>
    <xf numFmtId="165" fontId="4" fillId="0" borderId="60" xfId="1" applyNumberFormat="1" applyFont="1" applyBorder="1" applyProtection="1">
      <protection locked="0"/>
    </xf>
    <xf numFmtId="165" fontId="1" fillId="0" borderId="60" xfId="1" applyNumberFormat="1" applyFont="1" applyBorder="1"/>
    <xf numFmtId="165" fontId="1" fillId="0" borderId="40" xfId="1" applyNumberFormat="1" applyFont="1" applyBorder="1" applyAlignment="1" applyProtection="1">
      <alignment horizontal="left"/>
    </xf>
    <xf numFmtId="165" fontId="4" fillId="3" borderId="36" xfId="1" applyNumberFormat="1" applyFont="1" applyFill="1" applyBorder="1" applyProtection="1"/>
    <xf numFmtId="165" fontId="1" fillId="0" borderId="49" xfId="1" applyNumberFormat="1" applyFont="1" applyBorder="1" applyProtection="1"/>
    <xf numFmtId="165" fontId="4" fillId="7" borderId="12" xfId="1" applyNumberFormat="1" applyFont="1" applyFill="1" applyBorder="1" applyAlignment="1" applyProtection="1">
      <alignment horizontal="left"/>
      <protection locked="0"/>
    </xf>
    <xf numFmtId="165" fontId="1" fillId="2" borderId="37" xfId="1" applyNumberFormat="1" applyFont="1" applyFill="1" applyBorder="1" applyProtection="1"/>
    <xf numFmtId="165" fontId="1" fillId="0" borderId="74" xfId="1" applyNumberFormat="1" applyFont="1" applyBorder="1" applyAlignment="1" applyProtection="1">
      <alignment horizontal="center"/>
    </xf>
    <xf numFmtId="165" fontId="1" fillId="0" borderId="75" xfId="1" applyNumberFormat="1" applyFont="1" applyBorder="1" applyAlignment="1" applyProtection="1">
      <alignment horizontal="center"/>
    </xf>
    <xf numFmtId="165" fontId="1" fillId="0" borderId="76" xfId="1" applyNumberFormat="1" applyFont="1" applyBorder="1" applyAlignment="1" applyProtection="1">
      <alignment horizontal="center"/>
    </xf>
    <xf numFmtId="165" fontId="1" fillId="0" borderId="1" xfId="1" applyNumberFormat="1" applyFont="1" applyBorder="1" applyAlignment="1" applyProtection="1">
      <alignment horizontal="center"/>
    </xf>
    <xf numFmtId="165" fontId="5" fillId="0" borderId="72" xfId="1" applyNumberFormat="1" applyFont="1" applyBorder="1" applyAlignment="1" applyProtection="1">
      <alignment horizontal="left"/>
      <protection locked="0"/>
    </xf>
    <xf numFmtId="9" fontId="1" fillId="8" borderId="51" xfId="4" applyNumberFormat="1" applyFont="1" applyFill="1" applyBorder="1" applyAlignment="1" applyProtection="1">
      <alignment horizontal="center"/>
      <protection locked="0"/>
    </xf>
    <xf numFmtId="165" fontId="1" fillId="2" borderId="1" xfId="1" applyNumberFormat="1" applyFont="1" applyFill="1" applyBorder="1" applyProtection="1"/>
    <xf numFmtId="165" fontId="1" fillId="0" borderId="50" xfId="1" applyNumberFormat="1" applyFont="1" applyBorder="1" applyAlignment="1" applyProtection="1">
      <alignment horizontal="left"/>
    </xf>
    <xf numFmtId="165" fontId="1" fillId="0" borderId="21" xfId="1" applyNumberFormat="1" applyFont="1" applyBorder="1" applyProtection="1"/>
    <xf numFmtId="165" fontId="1" fillId="0" borderId="6" xfId="1" applyNumberFormat="1" applyFont="1" applyBorder="1" applyAlignment="1" applyProtection="1">
      <alignment horizontal="right"/>
    </xf>
    <xf numFmtId="14" fontId="1" fillId="0" borderId="6" xfId="1" applyNumberFormat="1" applyFont="1" applyBorder="1" applyProtection="1"/>
    <xf numFmtId="165" fontId="1" fillId="0" borderId="17" xfId="1" applyNumberFormat="1" applyFont="1" applyBorder="1" applyProtection="1"/>
    <xf numFmtId="165" fontId="1" fillId="0" borderId="28" xfId="1" applyNumberFormat="1" applyFont="1" applyBorder="1" applyAlignment="1" applyProtection="1">
      <alignment horizontal="left"/>
    </xf>
    <xf numFmtId="165" fontId="1" fillId="2" borderId="40" xfId="1" applyNumberFormat="1" applyFont="1" applyFill="1" applyBorder="1" applyProtection="1"/>
    <xf numFmtId="165" fontId="1" fillId="0" borderId="17" xfId="1" applyNumberFormat="1" applyFont="1" applyBorder="1" applyAlignment="1" applyProtection="1">
      <alignment horizontal="left"/>
    </xf>
    <xf numFmtId="165" fontId="1" fillId="0" borderId="30" xfId="1" applyNumberFormat="1" applyFont="1" applyBorder="1" applyAlignment="1" applyProtection="1">
      <alignment horizontal="left"/>
    </xf>
    <xf numFmtId="165" fontId="1" fillId="0" borderId="23" xfId="1" applyNumberFormat="1" applyFont="1" applyBorder="1" applyAlignment="1" applyProtection="1">
      <alignment horizontal="left"/>
    </xf>
    <xf numFmtId="165" fontId="1" fillId="0" borderId="13" xfId="1" applyNumberFormat="1" applyFont="1" applyBorder="1" applyAlignment="1" applyProtection="1">
      <alignment horizontal="left" vertical="center"/>
    </xf>
    <xf numFmtId="165" fontId="10" fillId="0" borderId="1" xfId="1" applyNumberFormat="1" applyFont="1" applyBorder="1" applyAlignment="1" applyProtection="1">
      <alignment horizontal="left" vertical="center"/>
    </xf>
    <xf numFmtId="165" fontId="1" fillId="0" borderId="28" xfId="1" applyNumberFormat="1" applyFont="1" applyBorder="1" applyProtection="1"/>
    <xf numFmtId="14" fontId="1" fillId="0" borderId="4" xfId="1" applyNumberFormat="1" applyFont="1" applyBorder="1" applyAlignment="1" applyProtection="1">
      <alignment horizontal="right"/>
    </xf>
    <xf numFmtId="165" fontId="1" fillId="0" borderId="77" xfId="1" applyNumberFormat="1" applyFont="1" applyBorder="1" applyAlignment="1" applyProtection="1">
      <alignment horizontal="center"/>
    </xf>
    <xf numFmtId="165" fontId="1" fillId="0" borderId="78" xfId="1" applyNumberFormat="1" applyFont="1" applyBorder="1" applyAlignment="1">
      <alignment horizontal="center"/>
    </xf>
    <xf numFmtId="165" fontId="1" fillId="0" borderId="78" xfId="1" applyNumberFormat="1" applyFont="1" applyBorder="1" applyAlignment="1" applyProtection="1">
      <alignment horizontal="center"/>
    </xf>
    <xf numFmtId="165" fontId="1" fillId="0" borderId="70" xfId="1" applyNumberFormat="1" applyFont="1" applyBorder="1" applyAlignment="1" applyProtection="1">
      <alignment horizontal="center"/>
    </xf>
    <xf numFmtId="165" fontId="4" fillId="0" borderId="13" xfId="1" applyNumberFormat="1" applyFont="1" applyBorder="1" applyAlignment="1" applyProtection="1">
      <alignment horizontal="left"/>
      <protection locked="0"/>
    </xf>
    <xf numFmtId="165" fontId="4" fillId="0" borderId="12" xfId="1" applyNumberFormat="1" applyFont="1" applyBorder="1" applyProtection="1">
      <protection locked="0"/>
    </xf>
    <xf numFmtId="165" fontId="5" fillId="2" borderId="36" xfId="1" applyNumberFormat="1" applyFont="1" applyFill="1" applyBorder="1" applyProtection="1">
      <protection locked="0"/>
    </xf>
    <xf numFmtId="165" fontId="4" fillId="3" borderId="37" xfId="1" applyNumberFormat="1" applyFont="1" applyFill="1" applyBorder="1" applyProtection="1">
      <protection locked="0"/>
    </xf>
    <xf numFmtId="165" fontId="4" fillId="0" borderId="0" xfId="1" applyNumberFormat="1" applyFont="1"/>
    <xf numFmtId="165" fontId="4" fillId="0" borderId="28" xfId="1" applyNumberFormat="1" applyFont="1" applyBorder="1" applyAlignment="1" applyProtection="1">
      <alignment horizontal="center"/>
      <protection locked="0"/>
    </xf>
    <xf numFmtId="165" fontId="4" fillId="0" borderId="23" xfId="1" applyNumberFormat="1" applyFont="1" applyBorder="1" applyAlignment="1" applyProtection="1">
      <alignment horizontal="center"/>
      <protection locked="0"/>
    </xf>
    <xf numFmtId="165" fontId="1" fillId="0" borderId="70" xfId="1" applyNumberFormat="1" applyFont="1" applyBorder="1" applyAlignment="1" applyProtection="1">
      <alignment horizontal="left"/>
    </xf>
    <xf numFmtId="165" fontId="5" fillId="0" borderId="0" xfId="1" applyNumberFormat="1" applyFont="1" applyAlignment="1" applyProtection="1">
      <alignment horizontal="center"/>
      <protection locked="0"/>
    </xf>
    <xf numFmtId="165" fontId="4" fillId="3" borderId="0" xfId="1" applyNumberFormat="1" applyFont="1" applyFill="1" applyBorder="1" applyProtection="1"/>
    <xf numFmtId="165" fontId="4" fillId="3" borderId="5" xfId="1" applyNumberFormat="1" applyFont="1" applyFill="1" applyBorder="1" applyAlignment="1" applyProtection="1">
      <alignment horizontal="left"/>
    </xf>
    <xf numFmtId="165" fontId="4" fillId="3" borderId="17" xfId="1" applyNumberFormat="1" applyFont="1" applyFill="1" applyBorder="1" applyAlignment="1" applyProtection="1">
      <alignment horizontal="center"/>
    </xf>
    <xf numFmtId="165" fontId="4" fillId="3" borderId="1" xfId="1" applyNumberFormat="1" applyFont="1" applyFill="1" applyBorder="1" applyAlignment="1" applyProtection="1">
      <alignment horizontal="left"/>
    </xf>
    <xf numFmtId="165" fontId="4" fillId="3" borderId="35" xfId="1" applyNumberFormat="1" applyFont="1" applyFill="1" applyBorder="1" applyProtection="1"/>
    <xf numFmtId="165" fontId="4" fillId="3" borderId="9" xfId="1" applyNumberFormat="1" applyFont="1" applyFill="1" applyBorder="1" applyProtection="1"/>
    <xf numFmtId="165" fontId="5" fillId="0" borderId="2" xfId="1" applyNumberFormat="1" applyFont="1" applyBorder="1" applyAlignment="1" applyProtection="1">
      <alignment horizontal="fill"/>
      <protection locked="0"/>
    </xf>
    <xf numFmtId="165" fontId="5" fillId="0" borderId="1" xfId="1" applyNumberFormat="1" applyFont="1" applyBorder="1" applyAlignment="1" applyProtection="1">
      <alignment horizontal="fill"/>
      <protection locked="0"/>
    </xf>
    <xf numFmtId="165" fontId="4" fillId="3" borderId="2" xfId="1" applyNumberFormat="1" applyFont="1" applyFill="1" applyBorder="1" applyAlignment="1" applyProtection="1">
      <alignment horizontal="center"/>
    </xf>
    <xf numFmtId="165" fontId="1" fillId="2" borderId="11" xfId="1" applyNumberFormat="1" applyFont="1" applyFill="1" applyBorder="1" applyProtection="1"/>
    <xf numFmtId="165" fontId="4" fillId="3" borderId="14" xfId="1" applyNumberFormat="1" applyFont="1" applyFill="1" applyBorder="1" applyProtection="1"/>
    <xf numFmtId="165" fontId="1" fillId="3" borderId="2" xfId="1" applyNumberFormat="1" applyFont="1" applyFill="1" applyBorder="1" applyProtection="1"/>
    <xf numFmtId="165" fontId="1" fillId="2" borderId="10" xfId="1" applyNumberFormat="1" applyFont="1" applyFill="1" applyBorder="1" applyProtection="1"/>
    <xf numFmtId="165" fontId="4" fillId="3" borderId="16" xfId="1" applyNumberFormat="1" applyFont="1" applyFill="1" applyBorder="1" applyProtection="1"/>
    <xf numFmtId="165" fontId="5" fillId="0" borderId="11" xfId="1" applyNumberFormat="1" applyFont="1" applyBorder="1" applyAlignment="1" applyProtection="1">
      <alignment horizontal="fill"/>
      <protection locked="0"/>
    </xf>
    <xf numFmtId="165" fontId="5" fillId="2" borderId="17" xfId="1" applyNumberFormat="1" applyFont="1" applyFill="1" applyBorder="1" applyProtection="1">
      <protection locked="0"/>
    </xf>
    <xf numFmtId="165" fontId="5" fillId="2" borderId="9" xfId="1" applyNumberFormat="1" applyFont="1" applyFill="1" applyBorder="1" applyProtection="1">
      <protection locked="0"/>
    </xf>
    <xf numFmtId="165" fontId="1" fillId="2" borderId="35" xfId="1" applyNumberFormat="1" applyFont="1" applyFill="1" applyBorder="1" applyProtection="1"/>
    <xf numFmtId="165" fontId="4" fillId="3" borderId="13" xfId="1" applyNumberFormat="1" applyFont="1" applyFill="1" applyBorder="1" applyAlignment="1" applyProtection="1">
      <alignment horizontal="left"/>
    </xf>
    <xf numFmtId="165" fontId="4" fillId="3" borderId="12" xfId="1" applyNumberFormat="1" applyFont="1" applyFill="1" applyBorder="1" applyProtection="1"/>
    <xf numFmtId="165" fontId="1" fillId="2" borderId="30" xfId="1" applyNumberFormat="1" applyFont="1" applyFill="1" applyBorder="1" applyProtection="1"/>
    <xf numFmtId="165" fontId="4" fillId="3" borderId="34" xfId="1" applyNumberFormat="1" applyFont="1" applyFill="1" applyBorder="1" applyProtection="1"/>
    <xf numFmtId="165" fontId="4" fillId="3" borderId="36" xfId="1" applyNumberFormat="1" applyFont="1" applyFill="1" applyBorder="1" applyAlignment="1" applyProtection="1">
      <alignment horizontal="left"/>
    </xf>
    <xf numFmtId="165" fontId="1" fillId="2" borderId="17" xfId="1" applyNumberFormat="1" applyFont="1" applyFill="1" applyBorder="1" applyProtection="1"/>
    <xf numFmtId="165" fontId="4" fillId="3" borderId="10" xfId="1" applyNumberFormat="1" applyFont="1" applyFill="1" applyBorder="1" applyProtection="1"/>
    <xf numFmtId="165" fontId="4" fillId="3" borderId="12" xfId="1" applyNumberFormat="1" applyFont="1" applyFill="1" applyBorder="1" applyAlignment="1" applyProtection="1">
      <alignment horizontal="left"/>
    </xf>
    <xf numFmtId="165" fontId="4" fillId="3" borderId="13" xfId="1" applyNumberFormat="1" applyFont="1" applyFill="1" applyBorder="1" applyAlignment="1" applyProtection="1">
      <alignment horizontal="left"/>
      <protection locked="0"/>
    </xf>
    <xf numFmtId="165" fontId="4" fillId="3" borderId="12" xfId="1" applyNumberFormat="1" applyFont="1" applyFill="1" applyBorder="1" applyProtection="1">
      <protection locked="0"/>
    </xf>
    <xf numFmtId="165" fontId="1" fillId="2" borderId="12" xfId="1" applyNumberFormat="1" applyFont="1" applyFill="1" applyBorder="1" applyProtection="1"/>
    <xf numFmtId="165" fontId="5" fillId="2" borderId="34" xfId="1" applyNumberFormat="1" applyFont="1" applyFill="1" applyBorder="1" applyProtection="1">
      <protection locked="0"/>
    </xf>
    <xf numFmtId="165" fontId="4" fillId="3" borderId="21" xfId="1" applyNumberFormat="1" applyFont="1" applyFill="1" applyBorder="1" applyProtection="1"/>
    <xf numFmtId="165" fontId="1" fillId="2" borderId="5" xfId="1" applyNumberFormat="1" applyFont="1" applyFill="1" applyBorder="1" applyProtection="1"/>
    <xf numFmtId="165" fontId="4" fillId="3" borderId="35" xfId="1" applyNumberFormat="1" applyFont="1" applyFill="1" applyBorder="1" applyProtection="1">
      <protection locked="0"/>
    </xf>
    <xf numFmtId="165" fontId="4" fillId="3" borderId="46" xfId="1" applyNumberFormat="1" applyFont="1" applyFill="1" applyBorder="1" applyProtection="1">
      <protection locked="0"/>
    </xf>
    <xf numFmtId="165" fontId="11" fillId="0" borderId="0" xfId="1" applyNumberFormat="1" applyFont="1" applyProtection="1"/>
    <xf numFmtId="165" fontId="11" fillId="0" borderId="0" xfId="1" applyNumberFormat="1" applyFont="1" applyAlignment="1" applyProtection="1">
      <alignment horizontal="center"/>
    </xf>
    <xf numFmtId="165" fontId="12" fillId="0" borderId="0" xfId="1" applyNumberFormat="1" applyFont="1" applyAlignment="1" applyProtection="1">
      <alignment horizontal="center"/>
    </xf>
    <xf numFmtId="165" fontId="13" fillId="0" borderId="0" xfId="1" applyNumberFormat="1" applyFont="1"/>
    <xf numFmtId="165" fontId="11" fillId="0" borderId="0" xfId="1" applyNumberFormat="1" applyFont="1" applyAlignment="1" applyProtection="1">
      <alignment horizontal="right"/>
    </xf>
    <xf numFmtId="165" fontId="4" fillId="3" borderId="0" xfId="1" applyNumberFormat="1" applyFont="1" applyFill="1" applyBorder="1" applyProtection="1">
      <protection locked="0"/>
    </xf>
    <xf numFmtId="165" fontId="5" fillId="0" borderId="0" xfId="1" applyNumberFormat="1" applyFont="1" applyBorder="1" applyAlignment="1" applyProtection="1">
      <alignment horizontal="fill"/>
      <protection locked="0"/>
    </xf>
    <xf numFmtId="165" fontId="4" fillId="3" borderId="0" xfId="1" applyNumberFormat="1" applyFont="1" applyFill="1" applyBorder="1" applyAlignment="1" applyProtection="1">
      <alignment horizontal="left"/>
    </xf>
    <xf numFmtId="165" fontId="1" fillId="2" borderId="0" xfId="1" applyNumberFormat="1" applyFont="1" applyFill="1" applyBorder="1" applyProtection="1"/>
    <xf numFmtId="165" fontId="4" fillId="3" borderId="56" xfId="1" applyNumberFormat="1" applyFont="1" applyFill="1" applyBorder="1" applyProtection="1"/>
    <xf numFmtId="165" fontId="4" fillId="3" borderId="79" xfId="1" applyNumberFormat="1" applyFont="1" applyFill="1" applyBorder="1" applyAlignment="1" applyProtection="1">
      <alignment horizontal="center"/>
    </xf>
    <xf numFmtId="165" fontId="4" fillId="3" borderId="55" xfId="1" applyNumberFormat="1" applyFont="1" applyFill="1" applyBorder="1" applyProtection="1"/>
    <xf numFmtId="165" fontId="4" fillId="3" borderId="57" xfId="1" applyNumberFormat="1" applyFont="1" applyFill="1" applyBorder="1" applyProtection="1"/>
    <xf numFmtId="165" fontId="4" fillId="3" borderId="62" xfId="1" applyNumberFormat="1" applyFont="1" applyFill="1" applyBorder="1" applyProtection="1"/>
    <xf numFmtId="165" fontId="4" fillId="3" borderId="63" xfId="1" applyNumberFormat="1" applyFont="1" applyFill="1" applyBorder="1" applyAlignment="1" applyProtection="1">
      <alignment horizontal="center"/>
    </xf>
    <xf numFmtId="165" fontId="4" fillId="3" borderId="80" xfId="1" applyNumberFormat="1" applyFont="1" applyFill="1" applyBorder="1" applyAlignment="1" applyProtection="1">
      <alignment horizontal="left"/>
    </xf>
    <xf numFmtId="165" fontId="4" fillId="3" borderId="62" xfId="1" applyNumberFormat="1" applyFont="1" applyFill="1" applyBorder="1" applyAlignment="1" applyProtection="1">
      <alignment horizontal="left"/>
    </xf>
    <xf numFmtId="165" fontId="4" fillId="3" borderId="53" xfId="1" applyNumberFormat="1" applyFont="1" applyFill="1" applyBorder="1" applyProtection="1"/>
    <xf numFmtId="165" fontId="4" fillId="3" borderId="63" xfId="1" applyNumberFormat="1" applyFont="1" applyFill="1" applyBorder="1" applyProtection="1"/>
    <xf numFmtId="165" fontId="4" fillId="3" borderId="63" xfId="1" applyNumberFormat="1" applyFont="1" applyFill="1" applyBorder="1" applyProtection="1">
      <protection locked="0"/>
    </xf>
    <xf numFmtId="165" fontId="1" fillId="0" borderId="80" xfId="1" applyNumberFormat="1" applyFont="1" applyBorder="1" applyAlignment="1" applyProtection="1">
      <alignment horizontal="left"/>
    </xf>
    <xf numFmtId="165" fontId="5" fillId="0" borderId="62" xfId="1" applyNumberFormat="1" applyFont="1" applyBorder="1" applyAlignment="1" applyProtection="1">
      <alignment horizontal="fill"/>
      <protection locked="0"/>
    </xf>
    <xf numFmtId="165" fontId="5" fillId="0" borderId="80" xfId="1" applyNumberFormat="1" applyFont="1" applyBorder="1" applyAlignment="1" applyProtection="1">
      <alignment horizontal="fill"/>
      <protection locked="0"/>
    </xf>
    <xf numFmtId="165" fontId="4" fillId="3" borderId="73" xfId="1" applyNumberFormat="1" applyFont="1" applyFill="1" applyBorder="1" applyProtection="1"/>
    <xf numFmtId="165" fontId="1" fillId="2" borderId="53" xfId="1" applyNumberFormat="1" applyFont="1" applyFill="1" applyBorder="1" applyProtection="1"/>
    <xf numFmtId="165" fontId="1" fillId="2" borderId="63" xfId="1" applyNumberFormat="1" applyFont="1" applyFill="1" applyBorder="1" applyProtection="1"/>
    <xf numFmtId="165" fontId="4" fillId="3" borderId="81" xfId="1" applyNumberFormat="1" applyFont="1" applyFill="1" applyBorder="1" applyProtection="1"/>
    <xf numFmtId="165" fontId="4" fillId="3" borderId="68" xfId="1" applyNumberFormat="1" applyFont="1" applyFill="1" applyBorder="1" applyAlignment="1" applyProtection="1">
      <alignment horizontal="left"/>
    </xf>
    <xf numFmtId="165" fontId="4" fillId="3" borderId="82" xfId="1" applyNumberFormat="1" applyFont="1" applyFill="1" applyBorder="1" applyProtection="1"/>
    <xf numFmtId="165" fontId="4" fillId="3" borderId="83" xfId="1" applyNumberFormat="1" applyFont="1" applyFill="1" applyBorder="1" applyProtection="1"/>
    <xf numFmtId="165" fontId="4" fillId="3" borderId="82" xfId="1" applyNumberFormat="1" applyFont="1" applyFill="1" applyBorder="1" applyProtection="1">
      <protection locked="0"/>
    </xf>
    <xf numFmtId="165" fontId="4" fillId="3" borderId="81" xfId="1" applyNumberFormat="1" applyFont="1" applyFill="1" applyBorder="1" applyProtection="1">
      <protection locked="0"/>
    </xf>
    <xf numFmtId="165" fontId="5" fillId="2" borderId="63" xfId="1" applyNumberFormat="1" applyFont="1" applyFill="1" applyBorder="1" applyProtection="1">
      <protection locked="0"/>
    </xf>
    <xf numFmtId="165" fontId="1" fillId="2" borderId="62" xfId="1" applyNumberFormat="1" applyFont="1" applyFill="1" applyBorder="1" applyProtection="1"/>
    <xf numFmtId="165" fontId="1" fillId="2" borderId="80" xfId="1" applyNumberFormat="1" applyFont="1" applyFill="1" applyBorder="1" applyProtection="1"/>
    <xf numFmtId="165" fontId="1" fillId="2" borderId="82" xfId="1" applyNumberFormat="1" applyFont="1" applyFill="1" applyBorder="1" applyProtection="1"/>
    <xf numFmtId="165" fontId="4" fillId="3" borderId="72" xfId="1" applyNumberFormat="1" applyFont="1" applyFill="1" applyBorder="1" applyAlignment="1" applyProtection="1">
      <alignment horizontal="left"/>
    </xf>
    <xf numFmtId="165" fontId="4" fillId="3" borderId="65" xfId="1" applyNumberFormat="1" applyFont="1" applyFill="1" applyBorder="1" applyAlignment="1" applyProtection="1">
      <alignment horizontal="left"/>
    </xf>
    <xf numFmtId="165" fontId="4" fillId="3" borderId="60" xfId="1" applyNumberFormat="1" applyFont="1" applyFill="1" applyBorder="1" applyProtection="1"/>
    <xf numFmtId="165" fontId="4" fillId="3" borderId="84" xfId="1" applyNumberFormat="1" applyFont="1" applyFill="1" applyBorder="1" applyProtection="1"/>
    <xf numFmtId="165" fontId="4" fillId="3" borderId="85" xfId="1" applyNumberFormat="1" applyFont="1" applyFill="1" applyBorder="1" applyProtection="1"/>
    <xf numFmtId="165" fontId="4" fillId="3" borderId="60" xfId="1" applyNumberFormat="1" applyFont="1" applyFill="1" applyBorder="1" applyAlignment="1" applyProtection="1">
      <alignment horizontal="left"/>
    </xf>
    <xf numFmtId="165" fontId="4" fillId="3" borderId="64" xfId="1" applyNumberFormat="1" applyFont="1" applyFill="1" applyBorder="1" applyProtection="1"/>
    <xf numFmtId="165" fontId="4" fillId="3" borderId="0" xfId="1" applyNumberFormat="1" applyFont="1" applyFill="1" applyBorder="1" applyAlignment="1" applyProtection="1">
      <alignment horizontal="center"/>
    </xf>
    <xf numFmtId="165" fontId="4" fillId="3" borderId="56" xfId="1" applyNumberFormat="1" applyFont="1" applyFill="1" applyBorder="1" applyAlignment="1" applyProtection="1">
      <alignment horizontal="left"/>
    </xf>
    <xf numFmtId="43" fontId="11" fillId="0" borderId="51" xfId="1" applyNumberFormat="1" applyFont="1" applyBorder="1" applyProtection="1"/>
    <xf numFmtId="14" fontId="4" fillId="3" borderId="0" xfId="1" applyNumberFormat="1" applyFont="1" applyFill="1" applyBorder="1" applyAlignment="1" applyProtection="1">
      <alignment horizontal="left"/>
    </xf>
    <xf numFmtId="165" fontId="4" fillId="3" borderId="77" xfId="1" applyNumberFormat="1" applyFont="1" applyFill="1" applyBorder="1" applyAlignment="1" applyProtection="1">
      <alignment horizontal="center"/>
    </xf>
    <xf numFmtId="165" fontId="4" fillId="3" borderId="78" xfId="1" applyNumberFormat="1" applyFont="1" applyFill="1" applyBorder="1" applyAlignment="1" applyProtection="1">
      <alignment horizontal="center"/>
    </xf>
    <xf numFmtId="165" fontId="4" fillId="3" borderId="70" xfId="1" applyNumberFormat="1" applyFont="1" applyFill="1" applyBorder="1" applyAlignment="1" applyProtection="1">
      <alignment horizontal="center"/>
    </xf>
    <xf numFmtId="165" fontId="4" fillId="3" borderId="55" xfId="1" applyNumberFormat="1" applyFont="1" applyFill="1" applyBorder="1" applyAlignment="1" applyProtection="1">
      <alignment horizontal="left"/>
    </xf>
    <xf numFmtId="165" fontId="4" fillId="3" borderId="64" xfId="1" applyNumberFormat="1" applyFont="1" applyFill="1" applyBorder="1" applyAlignment="1" applyProtection="1">
      <alignment horizontal="center"/>
    </xf>
    <xf numFmtId="165" fontId="14" fillId="0" borderId="0" xfId="1" applyNumberFormat="1" applyFont="1"/>
    <xf numFmtId="165" fontId="14" fillId="0" borderId="0" xfId="1" applyNumberFormat="1" applyFont="1" applyAlignment="1" applyProtection="1">
      <alignment horizontal="left"/>
      <protection locked="0"/>
    </xf>
    <xf numFmtId="165" fontId="1" fillId="8" borderId="61" xfId="1" applyNumberFormat="1" applyFont="1" applyFill="1" applyBorder="1" applyAlignment="1" applyProtection="1">
      <alignment horizontal="left"/>
      <protection locked="0"/>
    </xf>
    <xf numFmtId="165" fontId="4" fillId="3" borderId="16" xfId="1" applyNumberFormat="1" applyFont="1" applyFill="1" applyBorder="1" applyProtection="1">
      <protection locked="0"/>
    </xf>
    <xf numFmtId="165" fontId="4" fillId="3" borderId="39" xfId="1" applyNumberFormat="1" applyFont="1" applyFill="1" applyBorder="1" applyProtection="1"/>
    <xf numFmtId="165" fontId="4" fillId="3" borderId="62" xfId="1" applyNumberFormat="1" applyFont="1" applyFill="1" applyBorder="1" applyAlignment="1" applyProtection="1">
      <alignment horizontal="left"/>
      <protection locked="0"/>
    </xf>
    <xf numFmtId="165" fontId="5" fillId="0" borderId="63" xfId="1" applyNumberFormat="1" applyFont="1" applyBorder="1" applyAlignment="1" applyProtection="1">
      <alignment horizontal="fill"/>
      <protection locked="0"/>
    </xf>
    <xf numFmtId="165" fontId="1" fillId="0" borderId="3" xfId="1" applyNumberFormat="1" applyFont="1" applyBorder="1" applyAlignment="1" applyProtection="1">
      <alignment horizontal="lef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0" xfId="1" applyNumberFormat="1" applyFont="1" applyProtection="1">
      <protection locked="0"/>
    </xf>
    <xf numFmtId="165" fontId="1" fillId="0" borderId="13" xfId="1" applyNumberFormat="1" applyFont="1" applyBorder="1" applyAlignment="1" applyProtection="1">
      <alignment horizontal="left"/>
    </xf>
    <xf numFmtId="165" fontId="1" fillId="0" borderId="14" xfId="1" applyNumberFormat="1" applyFont="1" applyBorder="1" applyProtection="1"/>
    <xf numFmtId="165" fontId="1" fillId="0" borderId="18" xfId="1" applyNumberFormat="1" applyFont="1" applyBorder="1" applyAlignment="1" applyProtection="1">
      <alignment horizontal="left"/>
    </xf>
    <xf numFmtId="165" fontId="1" fillId="0" borderId="19" xfId="1" applyNumberFormat="1" applyFont="1" applyBorder="1" applyProtection="1"/>
    <xf numFmtId="165" fontId="1" fillId="0" borderId="19" xfId="1" applyNumberFormat="1" applyFont="1" applyBorder="1"/>
    <xf numFmtId="165" fontId="4" fillId="3" borderId="20" xfId="1" applyNumberFormat="1" applyFont="1" applyFill="1" applyBorder="1" applyProtection="1"/>
    <xf numFmtId="165" fontId="1" fillId="5" borderId="7" xfId="1" applyNumberFormat="1" applyFont="1" applyFill="1" applyBorder="1" applyProtection="1"/>
    <xf numFmtId="165" fontId="1" fillId="5" borderId="6" xfId="1" applyNumberFormat="1" applyFont="1" applyFill="1" applyBorder="1" applyProtection="1"/>
    <xf numFmtId="165" fontId="1" fillId="5" borderId="15" xfId="1" applyNumberFormat="1" applyFont="1" applyFill="1" applyBorder="1" applyProtection="1"/>
    <xf numFmtId="165" fontId="1" fillId="0" borderId="4" xfId="1" applyNumberFormat="1" applyFont="1" applyBorder="1" applyAlignment="1" applyProtection="1">
      <alignment horizontal="left"/>
    </xf>
    <xf numFmtId="165" fontId="4" fillId="4" borderId="0" xfId="1" applyNumberFormat="1" applyFont="1" applyFill="1" applyProtection="1"/>
    <xf numFmtId="165" fontId="1" fillId="0" borderId="4" xfId="1" applyNumberFormat="1" applyFont="1" applyBorder="1" applyAlignment="1" applyProtection="1">
      <alignment horizontal="center"/>
    </xf>
    <xf numFmtId="165" fontId="5" fillId="0" borderId="1" xfId="1" applyNumberFormat="1" applyFont="1" applyBorder="1" applyAlignment="1" applyProtection="1">
      <alignment horizontal="left"/>
    </xf>
    <xf numFmtId="165" fontId="5" fillId="0" borderId="0" xfId="1" applyNumberFormat="1" applyFont="1" applyProtection="1"/>
    <xf numFmtId="165" fontId="1" fillId="0" borderId="15" xfId="1" applyNumberFormat="1" applyFont="1" applyBorder="1" applyProtection="1"/>
    <xf numFmtId="14" fontId="1" fillId="0" borderId="0" xfId="1" applyNumberFormat="1" applyFont="1" applyProtection="1"/>
    <xf numFmtId="168" fontId="1" fillId="8" borderId="51" xfId="1" applyNumberFormat="1" applyFont="1" applyFill="1" applyBorder="1" applyAlignment="1" applyProtection="1">
      <alignment horizontal="left"/>
      <protection locked="0"/>
    </xf>
    <xf numFmtId="9" fontId="1" fillId="8" borderId="51" xfId="4" applyFont="1" applyFill="1" applyBorder="1" applyAlignment="1" applyProtection="1">
      <alignment horizontal="left"/>
      <protection locked="0"/>
    </xf>
    <xf numFmtId="14" fontId="1" fillId="8" borderId="51" xfId="1" applyNumberFormat="1" applyFont="1" applyFill="1" applyBorder="1" applyAlignment="1" applyProtection="1">
      <alignment horizontal="left"/>
      <protection locked="0"/>
    </xf>
    <xf numFmtId="44" fontId="1" fillId="8" borderId="51" xfId="2" applyFont="1" applyFill="1" applyBorder="1" applyAlignment="1" applyProtection="1">
      <alignment horizontal="left"/>
      <protection locked="0"/>
    </xf>
    <xf numFmtId="169" fontId="1" fillId="8" borderId="51" xfId="2" applyNumberFormat="1" applyFont="1" applyFill="1" applyBorder="1" applyAlignment="1" applyProtection="1">
      <alignment horizontal="left"/>
      <protection locked="0"/>
    </xf>
    <xf numFmtId="44" fontId="1" fillId="8" borderId="51" xfId="2" applyNumberFormat="1" applyFont="1" applyFill="1" applyBorder="1" applyAlignment="1" applyProtection="1">
      <alignment horizontal="left"/>
      <protection locked="0"/>
    </xf>
    <xf numFmtId="14" fontId="1" fillId="8" borderId="51" xfId="1" applyNumberFormat="1" applyFont="1" applyFill="1" applyBorder="1" applyAlignment="1" applyProtection="1">
      <alignment horizontal="center"/>
      <protection locked="0"/>
    </xf>
    <xf numFmtId="14" fontId="1" fillId="2" borderId="0" xfId="1" applyNumberFormat="1" applyFont="1" applyFill="1" applyProtection="1"/>
    <xf numFmtId="14" fontId="15" fillId="8" borderId="51" xfId="1" applyNumberFormat="1" applyFont="1" applyFill="1" applyBorder="1" applyAlignment="1" applyProtection="1">
      <alignment horizontal="center"/>
      <protection locked="0"/>
    </xf>
    <xf numFmtId="14" fontId="15" fillId="8" borderId="51" xfId="1" applyNumberFormat="1" applyFont="1" applyFill="1" applyBorder="1" applyAlignment="1" applyProtection="1">
      <alignment horizontal="left"/>
      <protection locked="0"/>
    </xf>
    <xf numFmtId="1" fontId="5" fillId="0" borderId="72" xfId="1" applyNumberFormat="1" applyFont="1" applyBorder="1" applyAlignment="1" applyProtection="1">
      <alignment horizontal="left"/>
      <protection locked="0"/>
    </xf>
    <xf numFmtId="165" fontId="15" fillId="8" borderId="51" xfId="1" applyNumberFormat="1" applyFont="1" applyFill="1" applyBorder="1" applyAlignment="1" applyProtection="1">
      <alignment horizontal="left"/>
      <protection locked="0"/>
    </xf>
    <xf numFmtId="169" fontId="1" fillId="2" borderId="9" xfId="2" applyNumberFormat="1" applyFont="1" applyFill="1" applyBorder="1" applyProtection="1"/>
    <xf numFmtId="10" fontId="1" fillId="8" borderId="51" xfId="4" applyNumberFormat="1" applyFont="1" applyFill="1" applyBorder="1" applyAlignment="1" applyProtection="1">
      <alignment horizontal="center"/>
      <protection locked="0"/>
    </xf>
    <xf numFmtId="10" fontId="4" fillId="3" borderId="0" xfId="4" applyNumberFormat="1" applyFont="1" applyFill="1" applyProtection="1"/>
    <xf numFmtId="10" fontId="1" fillId="2" borderId="0" xfId="4" applyNumberFormat="1" applyFont="1" applyFill="1" applyProtection="1"/>
    <xf numFmtId="165" fontId="16" fillId="0" borderId="0" xfId="1" applyNumberFormat="1" applyFont="1" applyProtection="1"/>
    <xf numFmtId="165" fontId="5" fillId="0" borderId="66" xfId="1" applyNumberFormat="1" applyFont="1" applyBorder="1" applyAlignment="1" applyProtection="1">
      <alignment horizontal="left"/>
      <protection locked="0"/>
    </xf>
    <xf numFmtId="165" fontId="5" fillId="0" borderId="58" xfId="1" applyNumberFormat="1" applyFont="1" applyBorder="1" applyAlignment="1" applyProtection="1">
      <alignment horizontal="left"/>
      <protection locked="0"/>
    </xf>
    <xf numFmtId="165" fontId="5" fillId="0" borderId="72" xfId="1" applyNumberFormat="1" applyFont="1" applyBorder="1" applyAlignment="1" applyProtection="1">
      <alignment horizontal="left"/>
      <protection locked="0"/>
    </xf>
    <xf numFmtId="165" fontId="11" fillId="0" borderId="0" xfId="1" applyNumberFormat="1" applyFont="1" applyBorder="1" applyAlignment="1" applyProtection="1">
      <alignment horizontal="center" vertical="center"/>
    </xf>
    <xf numFmtId="165" fontId="11" fillId="0" borderId="60" xfId="1" applyNumberFormat="1" applyFont="1" applyBorder="1" applyAlignment="1" applyProtection="1">
      <alignment horizontal="center"/>
    </xf>
    <xf numFmtId="165" fontId="11" fillId="0" borderId="0" xfId="1" applyNumberFormat="1" applyFont="1" applyAlignment="1">
      <alignment horizontal="center"/>
    </xf>
    <xf numFmtId="165" fontId="11" fillId="0" borderId="0" xfId="1" applyNumberFormat="1" applyFont="1" applyAlignment="1" applyProtection="1">
      <alignment horizontal="center" vertical="center"/>
    </xf>
    <xf numFmtId="168" fontId="4" fillId="3" borderId="2" xfId="1" applyNumberFormat="1" applyFont="1" applyFill="1" applyBorder="1" applyProtection="1"/>
    <xf numFmtId="165" fontId="11" fillId="0" borderId="0" xfId="1" applyNumberFormat="1" applyFont="1" applyBorder="1" applyAlignment="1" applyProtection="1">
      <alignment horizontal="center"/>
    </xf>
    <xf numFmtId="165" fontId="4" fillId="3" borderId="70" xfId="1" applyNumberFormat="1" applyFont="1" applyFill="1" applyBorder="1" applyProtection="1"/>
    <xf numFmtId="165" fontId="1" fillId="0" borderId="0" xfId="1" applyNumberFormat="1" applyFont="1" applyAlignment="1" applyProtection="1">
      <alignment horizontal="right"/>
    </xf>
    <xf numFmtId="166" fontId="1" fillId="8" borderId="61" xfId="2" applyNumberFormat="1" applyFont="1" applyFill="1" applyBorder="1" applyAlignment="1" applyProtection="1">
      <alignment horizontal="center"/>
      <protection locked="0"/>
    </xf>
    <xf numFmtId="166" fontId="1" fillId="8" borderId="69" xfId="2" applyNumberFormat="1" applyFont="1" applyFill="1" applyBorder="1" applyAlignment="1" applyProtection="1">
      <alignment horizontal="center"/>
      <protection locked="0"/>
    </xf>
    <xf numFmtId="166" fontId="1" fillId="8" borderId="54" xfId="2" applyNumberFormat="1" applyFont="1" applyFill="1" applyBorder="1" applyAlignment="1" applyProtection="1">
      <alignment horizontal="center"/>
      <protection locked="0"/>
    </xf>
    <xf numFmtId="165" fontId="5" fillId="0" borderId="66" xfId="1" applyNumberFormat="1" applyFont="1" applyBorder="1" applyAlignment="1" applyProtection="1">
      <alignment horizontal="left"/>
      <protection locked="0"/>
    </xf>
    <xf numFmtId="165" fontId="5" fillId="0" borderId="58" xfId="1" applyNumberFormat="1" applyFont="1" applyBorder="1" applyAlignment="1" applyProtection="1">
      <alignment horizontal="left"/>
      <protection locked="0"/>
    </xf>
    <xf numFmtId="165" fontId="5" fillId="0" borderId="7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73" xfId="1" applyNumberFormat="1" applyFont="1" applyBorder="1" applyAlignment="1" applyProtection="1">
      <alignment horizontal="left"/>
      <protection locked="0"/>
    </xf>
    <xf numFmtId="165" fontId="5" fillId="0" borderId="67" xfId="1" applyNumberFormat="1" applyFont="1" applyBorder="1" applyAlignment="1" applyProtection="1">
      <alignment horizontal="left"/>
      <protection locked="0"/>
    </xf>
    <xf numFmtId="165" fontId="5" fillId="0" borderId="61" xfId="1" applyNumberFormat="1" applyFont="1" applyBorder="1" applyAlignment="1" applyProtection="1">
      <alignment horizontal="left"/>
      <protection locked="0"/>
    </xf>
    <xf numFmtId="165" fontId="5" fillId="0" borderId="69" xfId="1" applyNumberFormat="1" applyFont="1" applyBorder="1" applyAlignment="1" applyProtection="1">
      <alignment horizontal="left"/>
      <protection locked="0"/>
    </xf>
    <xf numFmtId="165" fontId="5" fillId="0" borderId="54" xfId="1" applyNumberFormat="1" applyFont="1" applyBorder="1" applyAlignment="1" applyProtection="1">
      <alignment horizontal="left"/>
      <protection locked="0"/>
    </xf>
    <xf numFmtId="165" fontId="5" fillId="0" borderId="68" xfId="1" applyNumberFormat="1" applyFont="1" applyBorder="1" applyAlignment="1" applyProtection="1">
      <alignment horizontal="left"/>
      <protection locked="0"/>
    </xf>
    <xf numFmtId="165" fontId="5" fillId="0" borderId="34" xfId="1" applyNumberFormat="1" applyFont="1" applyBorder="1" applyAlignment="1" applyProtection="1">
      <alignment horizontal="left"/>
      <protection locked="0"/>
    </xf>
    <xf numFmtId="165" fontId="5" fillId="0" borderId="53" xfId="1" applyNumberFormat="1" applyFont="1" applyBorder="1" applyAlignment="1" applyProtection="1">
      <alignment horizontal="left"/>
      <protection locked="0"/>
    </xf>
    <xf numFmtId="14" fontId="5" fillId="0" borderId="61" xfId="1" applyNumberFormat="1" applyFont="1" applyBorder="1" applyAlignment="1" applyProtection="1">
      <alignment horizontal="center"/>
      <protection locked="0"/>
    </xf>
    <xf numFmtId="14" fontId="5" fillId="0" borderId="54" xfId="1" applyNumberFormat="1" applyFont="1" applyBorder="1" applyAlignment="1" applyProtection="1">
      <alignment horizontal="center"/>
      <protection locked="0"/>
    </xf>
    <xf numFmtId="167" fontId="14" fillId="0" borderId="0" xfId="1" applyNumberFormat="1" applyFont="1" applyBorder="1" applyAlignment="1">
      <alignment horizontal="center"/>
    </xf>
    <xf numFmtId="14" fontId="4" fillId="3" borderId="0" xfId="1" applyNumberFormat="1" applyFont="1" applyFill="1" applyBorder="1" applyAlignment="1" applyProtection="1">
      <alignment horizontal="left"/>
    </xf>
    <xf numFmtId="14" fontId="4" fillId="3" borderId="16" xfId="1" applyNumberFormat="1" applyFont="1" applyFill="1" applyBorder="1" applyAlignment="1" applyProtection="1">
      <alignment horizontal="left"/>
    </xf>
    <xf numFmtId="44" fontId="11" fillId="0" borderId="51" xfId="2" applyFont="1" applyBorder="1" applyAlignment="1" applyProtection="1">
      <alignment horizontal="center"/>
    </xf>
    <xf numFmtId="165" fontId="6" fillId="0" borderId="0" xfId="1" applyNumberFormat="1" applyFont="1" applyAlignment="1" applyProtection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firm.msue.msu.edu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</xdr:colOff>
          <xdr:row>6</xdr:row>
          <xdr:rowOff>76200</xdr:rowOff>
        </xdr:from>
        <xdr:to>
          <xdr:col>1</xdr:col>
          <xdr:colOff>236220</xdr:colOff>
          <xdr:row>9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Helv"/>
                </a:rPr>
                <a:t>Print Schedules Only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297180</xdr:colOff>
          <xdr:row>6</xdr:row>
          <xdr:rowOff>91440</xdr:rowOff>
        </xdr:from>
        <xdr:to>
          <xdr:col>3</xdr:col>
          <xdr:colOff>365760</xdr:colOff>
          <xdr:row>9</xdr:row>
          <xdr:rowOff>99060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Helv"/>
                </a:rPr>
                <a:t>Print Balance Sheet Only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53340</xdr:colOff>
          <xdr:row>6</xdr:row>
          <xdr:rowOff>106680</xdr:rowOff>
        </xdr:from>
        <xdr:to>
          <xdr:col>7</xdr:col>
          <xdr:colOff>693420</xdr:colOff>
          <xdr:row>9</xdr:row>
          <xdr:rowOff>99060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Helv"/>
                </a:rPr>
                <a:t>Print Deferred Taxes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68580</xdr:colOff>
      <xdr:row>1</xdr:row>
      <xdr:rowOff>62774</xdr:rowOff>
    </xdr:from>
    <xdr:to>
      <xdr:col>2</xdr:col>
      <xdr:colOff>350520</xdr:colOff>
      <xdr:row>6</xdr:row>
      <xdr:rowOff>2125</xdr:rowOff>
    </xdr:to>
    <xdr:pic>
      <xdr:nvPicPr>
        <xdr:cNvPr id="1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15174"/>
          <a:ext cx="1676400" cy="701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419100</xdr:colOff>
          <xdr:row>6</xdr:row>
          <xdr:rowOff>99060</xdr:rowOff>
        </xdr:from>
        <xdr:to>
          <xdr:col>6</xdr:col>
          <xdr:colOff>0</xdr:colOff>
          <xdr:row>9</xdr:row>
          <xdr:rowOff>106680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Helv"/>
                </a:rPr>
                <a:t>Print Both Balance Sheet &amp; Schedules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175260</xdr:colOff>
      <xdr:row>0</xdr:row>
      <xdr:rowOff>137160</xdr:rowOff>
    </xdr:from>
    <xdr:to>
      <xdr:col>4</xdr:col>
      <xdr:colOff>426720</xdr:colOff>
      <xdr:row>6</xdr:row>
      <xdr:rowOff>95706</xdr:rowOff>
    </xdr:to>
    <xdr:pic>
      <xdr:nvPicPr>
        <xdr:cNvPr id="10" name="Picture 9" descr="Firm Team 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2640" y="137160"/>
          <a:ext cx="754380" cy="872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BH609"/>
  <sheetViews>
    <sheetView showGridLines="0" tabSelected="1" zoomScaleNormal="100" zoomScaleSheetLayoutView="100" workbookViewId="0">
      <selection activeCell="E11" sqref="E11:G11"/>
    </sheetView>
  </sheetViews>
  <sheetFormatPr defaultColWidth="7.6640625" defaultRowHeight="13.2" x14ac:dyDescent="0.25"/>
  <cols>
    <col min="1" max="1" width="12.6640625" style="3" customWidth="1"/>
    <col min="2" max="2" width="7.6640625" style="3"/>
    <col min="3" max="4" width="7.33203125" style="3" customWidth="1"/>
    <col min="5" max="5" width="9.77734375" style="3" customWidth="1"/>
    <col min="6" max="9" width="10.77734375" style="3" customWidth="1"/>
    <col min="10" max="10" width="7.77734375" style="3" customWidth="1"/>
    <col min="11" max="11" width="5.6640625" style="3" customWidth="1"/>
    <col min="12" max="12" width="9.6640625" style="3" customWidth="1"/>
    <col min="13" max="13" width="6.6640625" style="3" customWidth="1"/>
    <col min="14" max="14" width="8.6640625" style="3" customWidth="1"/>
    <col min="15" max="15" width="4.6640625" style="3" customWidth="1"/>
    <col min="16" max="17" width="10.6640625" style="3" customWidth="1"/>
    <col min="18" max="18" width="5.6640625" style="3" customWidth="1"/>
    <col min="19" max="19" width="4.6640625" style="3" customWidth="1"/>
    <col min="20" max="20" width="8.6640625" style="3" customWidth="1"/>
    <col min="21" max="21" width="7.6640625" style="3"/>
    <col min="22" max="22" width="6.6640625" style="3" customWidth="1"/>
    <col min="23" max="24" width="10.6640625" style="3" customWidth="1"/>
    <col min="25" max="25" width="7.6640625" style="3"/>
    <col min="26" max="26" width="1.6640625" style="3" customWidth="1"/>
    <col min="27" max="27" width="7.6640625" style="3"/>
    <col min="28" max="28" width="9.6640625" style="3" customWidth="1"/>
    <col min="29" max="32" width="7.6640625" style="3"/>
    <col min="33" max="35" width="8.6640625" style="3" customWidth="1"/>
    <col min="36" max="16384" width="7.6640625" style="3"/>
  </cols>
  <sheetData>
    <row r="1" spans="1:60" ht="12" customHeight="1" x14ac:dyDescent="0.25">
      <c r="A1" s="2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4"/>
      <c r="W1" s="4"/>
      <c r="X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BA1" s="5"/>
    </row>
    <row r="2" spans="1:60" ht="12" customHeight="1" x14ac:dyDescent="0.25">
      <c r="A2" s="4"/>
      <c r="B2" s="4"/>
      <c r="C2" s="4"/>
      <c r="D2" s="4"/>
      <c r="E2" s="4"/>
      <c r="F2" s="4" t="s">
        <v>560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4"/>
      <c r="W2" s="4"/>
      <c r="X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BA2" s="6"/>
      <c r="BH2" s="5" t="s">
        <v>1</v>
      </c>
    </row>
    <row r="3" spans="1:60" ht="12" customHeight="1" x14ac:dyDescent="0.25">
      <c r="A3" s="5"/>
      <c r="B3" s="4"/>
      <c r="C3" s="4"/>
      <c r="F3" s="5" t="s">
        <v>5</v>
      </c>
      <c r="G3" s="4"/>
      <c r="H3" s="4"/>
      <c r="I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 t="s">
        <v>2</v>
      </c>
      <c r="AX3" s="4"/>
      <c r="BA3" s="5"/>
      <c r="BC3" s="5"/>
    </row>
    <row r="4" spans="1:60" ht="12" customHeight="1" x14ac:dyDescent="0.25">
      <c r="A4" s="8"/>
      <c r="B4" s="9"/>
      <c r="C4" s="4"/>
      <c r="E4"/>
      <c r="F4" s="5" t="s">
        <v>7</v>
      </c>
      <c r="G4" s="4"/>
      <c r="H4" s="10" t="s">
        <v>8</v>
      </c>
      <c r="I4" s="4"/>
      <c r="K4" s="4"/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7" t="s">
        <v>3</v>
      </c>
      <c r="AX4" s="4"/>
      <c r="BC4" s="5"/>
    </row>
    <row r="5" spans="1:60" ht="12" customHeight="1" x14ac:dyDescent="0.25">
      <c r="A5" s="5"/>
      <c r="C5" s="4"/>
      <c r="F5" s="5" t="s">
        <v>10</v>
      </c>
      <c r="G5" s="4"/>
      <c r="H5" s="4"/>
      <c r="I5" s="4"/>
      <c r="K5" s="4"/>
      <c r="L5" s="4"/>
      <c r="M5" s="4"/>
      <c r="N5" s="4"/>
      <c r="O5" s="4"/>
      <c r="P5" s="4"/>
      <c r="Q5" s="4"/>
      <c r="R5" s="4"/>
      <c r="S5" s="4"/>
      <c r="T5" s="4"/>
      <c r="V5" s="4"/>
      <c r="W5" s="4"/>
      <c r="X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" t="s">
        <v>4</v>
      </c>
      <c r="AX5" s="4"/>
    </row>
    <row r="6" spans="1:60" ht="12" customHeight="1" x14ac:dyDescent="0.25">
      <c r="A6" s="5"/>
      <c r="F6" s="5" t="s">
        <v>12</v>
      </c>
      <c r="G6" s="4"/>
      <c r="H6" s="4"/>
      <c r="I6" s="4"/>
      <c r="Q6" s="4"/>
      <c r="R6" s="4"/>
      <c r="S6" s="4"/>
      <c r="T6" s="4"/>
      <c r="V6" s="4"/>
      <c r="W6" s="4"/>
      <c r="X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7" t="s">
        <v>6</v>
      </c>
      <c r="AX6" s="4"/>
    </row>
    <row r="7" spans="1:60" ht="12" customHeight="1" x14ac:dyDescent="0.25">
      <c r="A7" s="5"/>
      <c r="B7" s="4"/>
      <c r="D7" s="5"/>
      <c r="E7" s="4"/>
      <c r="F7" s="4"/>
      <c r="G7" s="4"/>
      <c r="H7" s="4"/>
      <c r="I7" s="4"/>
      <c r="J7" s="4"/>
      <c r="Q7" s="4"/>
      <c r="R7" s="4"/>
      <c r="S7" s="4"/>
      <c r="T7" s="4"/>
      <c r="V7" s="4"/>
      <c r="W7" s="4"/>
      <c r="X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7" t="s">
        <v>9</v>
      </c>
      <c r="AX7" s="4"/>
      <c r="BA7" s="5"/>
      <c r="BC7" s="5"/>
    </row>
    <row r="8" spans="1:60" ht="12" customHeight="1" x14ac:dyDescent="0.25">
      <c r="A8" s="5"/>
      <c r="B8" s="4"/>
      <c r="C8" s="4"/>
      <c r="D8" s="5"/>
      <c r="E8" s="4"/>
      <c r="F8" s="4"/>
      <c r="G8" s="4"/>
      <c r="H8" s="4"/>
      <c r="I8" s="4"/>
      <c r="J8" s="4"/>
      <c r="Q8" s="4"/>
      <c r="R8" s="4"/>
      <c r="S8" s="4"/>
      <c r="T8" s="4"/>
      <c r="V8" s="4"/>
      <c r="W8" s="4"/>
      <c r="X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" t="s">
        <v>11</v>
      </c>
      <c r="AX8" s="4"/>
    </row>
    <row r="9" spans="1:60" ht="12" customHeight="1" x14ac:dyDescent="0.25">
      <c r="A9" s="11"/>
      <c r="B9" s="4"/>
      <c r="C9" s="4"/>
      <c r="D9" s="4"/>
      <c r="E9" s="4"/>
      <c r="F9" s="4"/>
      <c r="G9" s="4"/>
      <c r="H9" s="4"/>
      <c r="I9" s="4"/>
      <c r="J9" s="4"/>
      <c r="Q9" s="4"/>
      <c r="R9" s="4"/>
      <c r="S9" s="4"/>
      <c r="T9" s="4"/>
      <c r="V9" s="4"/>
      <c r="W9" s="4"/>
      <c r="X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 t="s">
        <v>13</v>
      </c>
      <c r="AX9" s="4"/>
    </row>
    <row r="10" spans="1:60" ht="12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4"/>
      <c r="Q10" s="4"/>
      <c r="R10" s="4"/>
      <c r="S10" s="4"/>
      <c r="T10" s="4"/>
      <c r="V10" s="4"/>
      <c r="W10" s="4"/>
      <c r="X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7" t="s">
        <v>14</v>
      </c>
      <c r="AX10" s="4"/>
    </row>
    <row r="11" spans="1:60" ht="12" customHeight="1" x14ac:dyDescent="0.25">
      <c r="C11" s="4"/>
      <c r="D11" s="330" t="s">
        <v>558</v>
      </c>
      <c r="E11" s="331" t="s">
        <v>542</v>
      </c>
      <c r="F11" s="332"/>
      <c r="G11" s="333"/>
      <c r="H11" s="4" t="s">
        <v>18</v>
      </c>
      <c r="I11" s="4"/>
      <c r="J11" s="4"/>
      <c r="O11" s="4"/>
      <c r="P11" s="4"/>
      <c r="Q11" s="4"/>
      <c r="R11" s="4"/>
      <c r="S11" s="4"/>
      <c r="T11" s="4"/>
      <c r="V11" s="4"/>
      <c r="W11" s="4"/>
      <c r="X11" s="4"/>
      <c r="Z11" s="4"/>
      <c r="AK11" s="4"/>
      <c r="AL11" s="4"/>
      <c r="AM11" s="4"/>
      <c r="AN11" s="4"/>
      <c r="AO11" s="7" t="s">
        <v>19</v>
      </c>
      <c r="AX11" s="4"/>
    </row>
    <row r="12" spans="1:60" ht="12" customHeight="1" x14ac:dyDescent="0.25">
      <c r="D12" s="330" t="s">
        <v>559</v>
      </c>
      <c r="E12" s="346">
        <v>41183</v>
      </c>
      <c r="F12" s="347"/>
      <c r="G12" s="14" t="s">
        <v>20</v>
      </c>
      <c r="H12" s="4" t="s">
        <v>21</v>
      </c>
      <c r="I12" s="4"/>
      <c r="J12" s="4"/>
      <c r="O12" s="4"/>
      <c r="P12" s="4"/>
      <c r="Q12" s="4"/>
      <c r="R12" s="4"/>
      <c r="S12" s="4"/>
      <c r="T12" s="4"/>
      <c r="V12" s="4"/>
      <c r="W12" s="4"/>
      <c r="X12" s="4"/>
      <c r="Z12" s="4"/>
      <c r="AK12" s="4"/>
      <c r="AL12" s="4"/>
      <c r="AM12" s="4"/>
      <c r="AN12" s="4"/>
      <c r="AO12" s="7" t="s">
        <v>22</v>
      </c>
      <c r="AX12" s="4"/>
      <c r="BA12" s="5"/>
      <c r="BC12" s="5"/>
    </row>
    <row r="13" spans="1:60" ht="12" customHeight="1" x14ac:dyDescent="0.25">
      <c r="A13" s="4"/>
      <c r="E13" s="15"/>
      <c r="F13" s="15"/>
      <c r="G13" s="15"/>
      <c r="H13" s="5" t="s">
        <v>23</v>
      </c>
      <c r="I13" s="4"/>
      <c r="J13" s="4"/>
      <c r="O13" s="4"/>
      <c r="P13" s="4"/>
      <c r="Q13" s="4"/>
      <c r="R13" s="4"/>
      <c r="S13" s="4"/>
      <c r="T13" s="4"/>
      <c r="V13" s="4"/>
      <c r="W13" s="4"/>
      <c r="X13" s="4"/>
      <c r="Z13" s="4"/>
      <c r="AK13" s="4"/>
      <c r="AL13" s="4"/>
      <c r="AM13" s="4"/>
      <c r="AN13" s="4"/>
      <c r="AO13" s="7" t="s">
        <v>24</v>
      </c>
      <c r="AX13" s="4"/>
      <c r="BC13" s="5"/>
    </row>
    <row r="14" spans="1:60" ht="12" customHeight="1" thickBot="1" x14ac:dyDescent="0.3">
      <c r="E14" s="16"/>
      <c r="F14" s="16"/>
      <c r="G14" s="5" t="s">
        <v>25</v>
      </c>
      <c r="J14" s="4"/>
      <c r="O14" s="4"/>
      <c r="P14" s="4"/>
      <c r="Q14" s="4"/>
      <c r="R14" s="4"/>
      <c r="S14" s="4"/>
      <c r="T14" s="4"/>
      <c r="V14" s="4"/>
      <c r="W14" s="4"/>
      <c r="X14" s="4"/>
      <c r="Z14" s="4"/>
      <c r="AK14" s="4"/>
      <c r="AL14" s="4"/>
      <c r="AM14" s="4"/>
      <c r="AN14" s="4"/>
      <c r="AO14" s="7" t="s">
        <v>26</v>
      </c>
      <c r="AX14" s="4"/>
    </row>
    <row r="15" spans="1:60" ht="12" customHeight="1" thickTop="1" x14ac:dyDescent="0.25">
      <c r="A15" s="17"/>
      <c r="B15" s="18"/>
      <c r="C15" s="18"/>
      <c r="D15" s="18"/>
      <c r="E15" s="18"/>
      <c r="F15" s="18"/>
      <c r="G15" s="18"/>
      <c r="H15" s="18"/>
      <c r="I15" s="19" t="s">
        <v>27</v>
      </c>
      <c r="J15" s="4"/>
      <c r="O15" s="4"/>
      <c r="P15" s="4"/>
      <c r="Q15" s="4"/>
      <c r="R15" s="4"/>
      <c r="S15" s="4"/>
      <c r="T15" s="4"/>
      <c r="V15" s="4"/>
      <c r="W15" s="4"/>
      <c r="X15" s="4"/>
      <c r="Z15" s="4"/>
      <c r="AK15" s="4"/>
      <c r="AL15" s="4"/>
      <c r="AM15" s="4"/>
      <c r="AN15" s="4"/>
      <c r="AO15" s="7" t="s">
        <v>28</v>
      </c>
      <c r="AP15" s="4"/>
      <c r="AQ15" s="4"/>
      <c r="AR15" s="4"/>
      <c r="AS15" s="4"/>
      <c r="AT15" s="4"/>
      <c r="AU15" s="4"/>
      <c r="AV15" s="4"/>
      <c r="AW15" s="4"/>
      <c r="AX15" s="4"/>
    </row>
    <row r="16" spans="1:60" ht="12" customHeight="1" x14ac:dyDescent="0.25">
      <c r="A16" s="20" t="s">
        <v>2</v>
      </c>
      <c r="B16" s="9"/>
      <c r="C16" s="9"/>
      <c r="D16" s="9"/>
      <c r="E16" s="9"/>
      <c r="F16" s="9"/>
      <c r="G16" s="21"/>
      <c r="H16" s="22"/>
      <c r="I16" s="23" t="s">
        <v>29</v>
      </c>
      <c r="J16" s="4"/>
      <c r="O16" s="4"/>
      <c r="P16" s="4"/>
      <c r="Q16" s="4"/>
      <c r="R16" s="4"/>
      <c r="S16" s="4"/>
      <c r="T16" s="4"/>
      <c r="V16" s="4"/>
      <c r="W16" s="4"/>
      <c r="X16" s="4"/>
      <c r="Z16" s="4"/>
      <c r="AK16" s="4"/>
      <c r="AL16" s="4"/>
      <c r="AM16" s="4"/>
      <c r="AN16" s="4"/>
      <c r="AO16" s="7" t="s">
        <v>30</v>
      </c>
      <c r="AX16" s="4"/>
      <c r="BA16" s="5"/>
      <c r="BC16" s="5"/>
    </row>
    <row r="17" spans="1:55" ht="12" customHeight="1" x14ac:dyDescent="0.25">
      <c r="A17" s="334" t="s">
        <v>31</v>
      </c>
      <c r="B17" s="335"/>
      <c r="C17" s="335"/>
      <c r="D17" s="335"/>
      <c r="E17" s="335"/>
      <c r="F17" s="335"/>
      <c r="G17" s="335"/>
      <c r="H17" s="339"/>
      <c r="I17" s="1"/>
      <c r="J17" s="4"/>
      <c r="O17" s="4"/>
      <c r="P17" s="4"/>
      <c r="Q17" s="4"/>
      <c r="R17" s="4"/>
      <c r="S17" s="4"/>
      <c r="T17" s="4"/>
      <c r="V17" s="4"/>
      <c r="W17" s="4"/>
      <c r="X17" s="4"/>
      <c r="Z17" s="4"/>
      <c r="AK17" s="4"/>
      <c r="AL17" s="4"/>
      <c r="AM17" s="4"/>
      <c r="AN17" s="4"/>
      <c r="AO17" s="7" t="s">
        <v>32</v>
      </c>
      <c r="AX17" s="4"/>
    </row>
    <row r="18" spans="1:55" ht="12" customHeight="1" x14ac:dyDescent="0.25">
      <c r="A18" s="334" t="s">
        <v>33</v>
      </c>
      <c r="B18" s="335"/>
      <c r="C18" s="335"/>
      <c r="D18" s="335"/>
      <c r="E18" s="335"/>
      <c r="F18" s="335"/>
      <c r="G18" s="335"/>
      <c r="H18" s="339"/>
      <c r="I18" s="1"/>
      <c r="J18" s="4"/>
      <c r="O18" s="4"/>
      <c r="P18" s="4"/>
      <c r="Q18" s="4"/>
      <c r="R18" s="4"/>
      <c r="S18" s="4"/>
      <c r="T18" s="4"/>
      <c r="V18" s="4"/>
      <c r="W18" s="4"/>
      <c r="X18" s="4"/>
      <c r="Z18" s="4"/>
      <c r="AK18" s="4"/>
      <c r="AL18" s="4"/>
      <c r="AM18" s="4"/>
      <c r="AN18" s="4"/>
      <c r="AO18" s="7" t="s">
        <v>34</v>
      </c>
      <c r="AX18" s="4"/>
    </row>
    <row r="19" spans="1:55" ht="12" customHeight="1" x14ac:dyDescent="0.25">
      <c r="A19" s="334" t="s">
        <v>35</v>
      </c>
      <c r="B19" s="335"/>
      <c r="C19" s="335"/>
      <c r="D19" s="335"/>
      <c r="E19" s="335"/>
      <c r="F19" s="335"/>
      <c r="G19" s="335"/>
      <c r="H19" s="339"/>
      <c r="I19" s="1"/>
      <c r="J19" s="4"/>
      <c r="O19" s="4"/>
      <c r="P19" s="4"/>
      <c r="Q19" s="4"/>
      <c r="R19" s="4"/>
      <c r="S19" s="4"/>
      <c r="T19" s="4"/>
      <c r="V19" s="4"/>
      <c r="W19" s="4"/>
      <c r="X19" s="4"/>
      <c r="Z19" s="4"/>
      <c r="AK19" s="4"/>
      <c r="AL19" s="4"/>
      <c r="AM19" s="4"/>
      <c r="AN19" s="4"/>
      <c r="AX19" s="4"/>
      <c r="BA19" s="5"/>
      <c r="BC19" s="5"/>
    </row>
    <row r="20" spans="1:55" ht="12" customHeight="1" x14ac:dyDescent="0.25">
      <c r="A20" s="334" t="s">
        <v>36</v>
      </c>
      <c r="B20" s="335"/>
      <c r="C20" s="335"/>
      <c r="D20" s="335"/>
      <c r="E20" s="335"/>
      <c r="F20" s="335"/>
      <c r="G20" s="335"/>
      <c r="H20" s="339"/>
      <c r="I20" s="1"/>
      <c r="J20" s="4"/>
      <c r="O20" s="4"/>
      <c r="P20" s="4"/>
      <c r="Q20" s="4"/>
      <c r="R20" s="4"/>
      <c r="S20" s="4"/>
      <c r="T20" s="4"/>
      <c r="V20" s="4"/>
      <c r="W20" s="4"/>
      <c r="X20" s="4"/>
      <c r="Z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BC20" s="5"/>
    </row>
    <row r="21" spans="1:55" ht="12" customHeight="1" x14ac:dyDescent="0.25">
      <c r="A21" s="334" t="s">
        <v>37</v>
      </c>
      <c r="B21" s="335"/>
      <c r="C21" s="335"/>
      <c r="D21" s="335"/>
      <c r="E21" s="335"/>
      <c r="F21" s="335"/>
      <c r="G21" s="335"/>
      <c r="H21" s="339"/>
      <c r="I21" s="1"/>
      <c r="J21" s="4"/>
      <c r="O21" s="4"/>
      <c r="P21" s="4"/>
      <c r="Q21" s="4"/>
      <c r="R21" s="4"/>
      <c r="S21" s="4"/>
      <c r="T21" s="4"/>
      <c r="V21" s="4"/>
      <c r="W21" s="4"/>
      <c r="X21" s="4"/>
      <c r="Z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BC21" s="5"/>
    </row>
    <row r="22" spans="1:55" ht="12" customHeight="1" x14ac:dyDescent="0.25">
      <c r="A22" s="334" t="s">
        <v>38</v>
      </c>
      <c r="B22" s="335"/>
      <c r="C22" s="335"/>
      <c r="D22" s="335"/>
      <c r="E22" s="335"/>
      <c r="F22" s="335"/>
      <c r="G22" s="335"/>
      <c r="H22" s="339"/>
      <c r="I22" s="1"/>
      <c r="J22" s="4"/>
      <c r="O22" s="4"/>
      <c r="P22" s="4"/>
      <c r="Q22" s="4"/>
      <c r="R22" s="4"/>
      <c r="S22" s="4"/>
      <c r="T22" s="4"/>
      <c r="V22" s="4"/>
      <c r="W22" s="4"/>
      <c r="X22" s="4"/>
      <c r="Z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BC22" s="5"/>
    </row>
    <row r="23" spans="1:55" ht="12" customHeight="1" thickBot="1" x14ac:dyDescent="0.3">
      <c r="A23" s="24"/>
      <c r="B23" s="25"/>
      <c r="C23" s="26" t="s">
        <v>39</v>
      </c>
      <c r="D23" s="25"/>
      <c r="E23" s="25"/>
      <c r="F23" s="25"/>
      <c r="G23" s="25"/>
      <c r="H23" s="25"/>
      <c r="I23" s="27">
        <f>SUM(I17:I21)</f>
        <v>0</v>
      </c>
      <c r="J23" s="28"/>
      <c r="O23" s="4"/>
      <c r="P23" s="4"/>
      <c r="Q23" s="4"/>
      <c r="R23" s="4"/>
      <c r="S23" s="4"/>
      <c r="T23" s="4"/>
      <c r="V23" s="4"/>
      <c r="W23" s="4"/>
      <c r="X23" s="4"/>
      <c r="Z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5" ht="12" customHeight="1" thickTop="1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O24" s="4"/>
      <c r="P24" s="4"/>
      <c r="Q24" s="4"/>
      <c r="R24" s="4"/>
      <c r="S24" s="4"/>
      <c r="T24" s="4"/>
      <c r="V24" s="4"/>
      <c r="W24" s="4"/>
      <c r="X24" s="4"/>
      <c r="Z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5" ht="12" customHeight="1" thickTop="1" x14ac:dyDescent="0.25">
      <c r="A25" s="29" t="s">
        <v>3</v>
      </c>
      <c r="B25" s="30"/>
      <c r="C25" s="30"/>
      <c r="D25" s="30"/>
      <c r="E25" s="30"/>
      <c r="F25" s="30"/>
      <c r="G25" s="31"/>
      <c r="H25" s="32"/>
      <c r="I25" s="33"/>
      <c r="J25" s="4"/>
      <c r="O25" s="4"/>
      <c r="P25" s="4"/>
      <c r="Q25" s="4"/>
      <c r="R25" s="4"/>
      <c r="S25" s="4"/>
      <c r="T25" s="4"/>
      <c r="V25" s="4"/>
      <c r="W25" s="4"/>
      <c r="X25" s="4"/>
      <c r="Z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5" ht="12" customHeight="1" x14ac:dyDescent="0.25">
      <c r="A26" s="28"/>
      <c r="B26" s="4"/>
      <c r="C26" s="4"/>
      <c r="D26" s="4"/>
      <c r="E26" s="34" t="s">
        <v>40</v>
      </c>
      <c r="F26" s="35" t="s">
        <v>41</v>
      </c>
      <c r="G26" s="4"/>
      <c r="H26" s="34" t="s">
        <v>42</v>
      </c>
      <c r="I26" s="36" t="s">
        <v>41</v>
      </c>
      <c r="J26" s="4"/>
      <c r="O26" s="4"/>
      <c r="P26" s="4"/>
      <c r="Q26" s="4"/>
      <c r="R26" s="4"/>
      <c r="S26" s="4"/>
      <c r="T26" s="4"/>
      <c r="V26" s="4"/>
      <c r="W26" s="4"/>
      <c r="X26" s="4"/>
      <c r="Z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5" ht="12" customHeight="1" x14ac:dyDescent="0.25">
      <c r="A27" s="28"/>
      <c r="B27" s="4"/>
      <c r="C27" s="4"/>
      <c r="D27" s="4"/>
      <c r="E27" s="34" t="s">
        <v>43</v>
      </c>
      <c r="F27" s="35" t="s">
        <v>44</v>
      </c>
      <c r="G27" s="37" t="s">
        <v>45</v>
      </c>
      <c r="H27" s="34" t="s">
        <v>46</v>
      </c>
      <c r="I27" s="36" t="s">
        <v>46</v>
      </c>
      <c r="J27" s="4"/>
      <c r="O27" s="4"/>
      <c r="P27" s="4"/>
      <c r="Q27" s="4"/>
      <c r="R27" s="4"/>
      <c r="S27" s="4"/>
      <c r="T27" s="4"/>
      <c r="V27" s="4"/>
      <c r="W27" s="4"/>
      <c r="X27" s="4"/>
      <c r="Z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5" ht="12" customHeight="1" x14ac:dyDescent="0.25">
      <c r="A28" s="7" t="s">
        <v>47</v>
      </c>
      <c r="B28" s="38"/>
      <c r="C28" s="38"/>
      <c r="D28" s="38"/>
      <c r="E28" s="39" t="s">
        <v>48</v>
      </c>
      <c r="F28" s="40" t="s">
        <v>49</v>
      </c>
      <c r="G28" s="41" t="s">
        <v>44</v>
      </c>
      <c r="H28" s="39" t="s">
        <v>50</v>
      </c>
      <c r="I28" s="23" t="s">
        <v>51</v>
      </c>
      <c r="J28" s="4"/>
      <c r="O28" s="4"/>
      <c r="P28" s="4"/>
      <c r="Q28" s="4"/>
      <c r="R28" s="4"/>
      <c r="S28" s="4"/>
      <c r="T28" s="4"/>
      <c r="V28" s="4"/>
      <c r="W28" s="4"/>
      <c r="X28" s="4"/>
      <c r="Z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5" ht="12" customHeight="1" x14ac:dyDescent="0.25">
      <c r="A29" s="334" t="s">
        <v>506</v>
      </c>
      <c r="B29" s="335"/>
      <c r="C29" s="335"/>
      <c r="D29" s="335"/>
      <c r="E29" s="42">
        <v>0</v>
      </c>
      <c r="F29" s="306">
        <v>0</v>
      </c>
      <c r="G29" s="43">
        <f t="shared" ref="G29:G39" si="0">E29*F29</f>
        <v>0</v>
      </c>
      <c r="H29" s="306">
        <f>F29</f>
        <v>0</v>
      </c>
      <c r="I29" s="44">
        <f t="shared" ref="I29:I39" si="1">E29*H29</f>
        <v>0</v>
      </c>
      <c r="J29" s="4"/>
      <c r="O29" s="4"/>
      <c r="P29" s="4"/>
      <c r="Q29" s="4"/>
      <c r="R29" s="4"/>
      <c r="S29" s="4"/>
      <c r="T29" s="4"/>
      <c r="V29" s="4"/>
      <c r="W29" s="4"/>
      <c r="X29" s="4"/>
      <c r="Z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5" ht="12" customHeight="1" x14ac:dyDescent="0.25">
      <c r="A30" s="334" t="s">
        <v>507</v>
      </c>
      <c r="B30" s="335"/>
      <c r="C30" s="335"/>
      <c r="D30" s="335"/>
      <c r="E30" s="42"/>
      <c r="F30" s="306"/>
      <c r="G30" s="43">
        <f t="shared" si="0"/>
        <v>0</v>
      </c>
      <c r="H30" s="306">
        <f t="shared" ref="H30:H39" si="2">F30</f>
        <v>0</v>
      </c>
      <c r="I30" s="44">
        <f t="shared" si="1"/>
        <v>0</v>
      </c>
      <c r="J30" s="4"/>
      <c r="O30" s="4"/>
      <c r="P30" s="4"/>
      <c r="Q30" s="4"/>
      <c r="R30" s="4"/>
      <c r="S30" s="4"/>
      <c r="T30" s="4"/>
      <c r="V30" s="4"/>
      <c r="W30" s="4"/>
      <c r="X30" s="4"/>
      <c r="Z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5" ht="12" customHeight="1" x14ac:dyDescent="0.25">
      <c r="A31" s="334" t="s">
        <v>508</v>
      </c>
      <c r="B31" s="335"/>
      <c r="C31" s="335"/>
      <c r="D31" s="335"/>
      <c r="E31" s="42"/>
      <c r="F31" s="306"/>
      <c r="G31" s="43">
        <f t="shared" si="0"/>
        <v>0</v>
      </c>
      <c r="H31" s="306">
        <f t="shared" si="2"/>
        <v>0</v>
      </c>
      <c r="I31" s="44">
        <f t="shared" si="1"/>
        <v>0</v>
      </c>
      <c r="J31" s="4"/>
      <c r="O31" s="4"/>
      <c r="P31" s="4"/>
      <c r="Q31" s="4"/>
      <c r="R31" s="4"/>
      <c r="S31" s="4"/>
      <c r="T31" s="4"/>
      <c r="V31" s="4"/>
      <c r="W31" s="4"/>
      <c r="X31" s="4"/>
      <c r="Z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5" ht="12" customHeight="1" x14ac:dyDescent="0.25">
      <c r="A32" s="334" t="s">
        <v>509</v>
      </c>
      <c r="B32" s="335"/>
      <c r="C32" s="335"/>
      <c r="D32" s="335"/>
      <c r="E32" s="42"/>
      <c r="F32" s="306"/>
      <c r="G32" s="43">
        <f t="shared" si="0"/>
        <v>0</v>
      </c>
      <c r="H32" s="306">
        <f t="shared" si="2"/>
        <v>0</v>
      </c>
      <c r="I32" s="44">
        <f t="shared" si="1"/>
        <v>0</v>
      </c>
      <c r="J32" s="4"/>
      <c r="O32" s="4"/>
      <c r="P32" s="4"/>
      <c r="Q32" s="4"/>
      <c r="R32" s="4"/>
      <c r="S32" s="4"/>
      <c r="T32" s="4"/>
      <c r="V32" s="4"/>
      <c r="W32" s="4"/>
      <c r="X32" s="4"/>
      <c r="Z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2" customHeight="1" x14ac:dyDescent="0.25">
      <c r="A33" s="334" t="s">
        <v>510</v>
      </c>
      <c r="B33" s="335"/>
      <c r="C33" s="335"/>
      <c r="D33" s="335"/>
      <c r="E33" s="42"/>
      <c r="F33" s="306"/>
      <c r="G33" s="43">
        <f t="shared" si="0"/>
        <v>0</v>
      </c>
      <c r="H33" s="306">
        <f t="shared" si="2"/>
        <v>0</v>
      </c>
      <c r="I33" s="44">
        <f t="shared" si="1"/>
        <v>0</v>
      </c>
      <c r="J33" s="4"/>
      <c r="O33" s="4"/>
      <c r="P33" s="4"/>
      <c r="Q33" s="4"/>
      <c r="R33" s="4"/>
      <c r="S33" s="4"/>
      <c r="T33" s="4"/>
      <c r="V33" s="4"/>
      <c r="W33" s="4"/>
      <c r="X33" s="4"/>
      <c r="Z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2" customHeight="1" x14ac:dyDescent="0.25">
      <c r="A34" s="334" t="s">
        <v>52</v>
      </c>
      <c r="B34" s="335"/>
      <c r="C34" s="335"/>
      <c r="D34" s="335"/>
      <c r="E34" s="42"/>
      <c r="F34" s="306"/>
      <c r="G34" s="43">
        <f t="shared" si="0"/>
        <v>0</v>
      </c>
      <c r="H34" s="306">
        <f t="shared" si="2"/>
        <v>0</v>
      </c>
      <c r="I34" s="44">
        <f t="shared" si="1"/>
        <v>0</v>
      </c>
      <c r="J34" s="4"/>
      <c r="O34" s="4"/>
      <c r="P34" s="4"/>
      <c r="Q34" s="4"/>
      <c r="R34" s="4"/>
      <c r="S34" s="4"/>
      <c r="T34" s="4"/>
      <c r="V34" s="4"/>
      <c r="W34" s="4"/>
      <c r="X34" s="4"/>
      <c r="Z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2" customHeight="1" x14ac:dyDescent="0.25">
      <c r="A35" s="334" t="s">
        <v>52</v>
      </c>
      <c r="B35" s="335"/>
      <c r="C35" s="335"/>
      <c r="D35" s="335"/>
      <c r="E35" s="42"/>
      <c r="F35" s="306"/>
      <c r="G35" s="43">
        <f t="shared" si="0"/>
        <v>0</v>
      </c>
      <c r="H35" s="306">
        <f t="shared" si="2"/>
        <v>0</v>
      </c>
      <c r="I35" s="44">
        <f t="shared" si="1"/>
        <v>0</v>
      </c>
      <c r="J35" s="4"/>
      <c r="O35" s="4"/>
      <c r="P35" s="4"/>
      <c r="Q35" s="4"/>
      <c r="R35" s="4"/>
      <c r="S35" s="4"/>
      <c r="T35" s="4"/>
      <c r="V35" s="4"/>
      <c r="W35" s="4"/>
      <c r="X35" s="4"/>
      <c r="Z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2" customHeight="1" x14ac:dyDescent="0.25">
      <c r="A36" s="334" t="s">
        <v>52</v>
      </c>
      <c r="B36" s="335"/>
      <c r="C36" s="335"/>
      <c r="D36" s="335"/>
      <c r="E36" s="42"/>
      <c r="F36" s="306"/>
      <c r="G36" s="43">
        <f t="shared" si="0"/>
        <v>0</v>
      </c>
      <c r="H36" s="306">
        <f t="shared" si="2"/>
        <v>0</v>
      </c>
      <c r="I36" s="44">
        <f t="shared" si="1"/>
        <v>0</v>
      </c>
      <c r="J36" s="4"/>
      <c r="O36" s="4"/>
      <c r="P36" s="4"/>
      <c r="Q36" s="4"/>
      <c r="R36" s="4"/>
      <c r="S36" s="4"/>
      <c r="T36" s="4"/>
      <c r="V36" s="4"/>
      <c r="W36" s="4"/>
      <c r="X36" s="4"/>
      <c r="Z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2" customHeight="1" x14ac:dyDescent="0.25">
      <c r="A37" s="334" t="s">
        <v>52</v>
      </c>
      <c r="B37" s="335"/>
      <c r="C37" s="335"/>
      <c r="D37" s="335"/>
      <c r="E37" s="42"/>
      <c r="F37" s="306"/>
      <c r="G37" s="43">
        <f t="shared" si="0"/>
        <v>0</v>
      </c>
      <c r="H37" s="306">
        <f t="shared" si="2"/>
        <v>0</v>
      </c>
      <c r="I37" s="44">
        <f t="shared" si="1"/>
        <v>0</v>
      </c>
      <c r="J37" s="4"/>
      <c r="O37" s="4"/>
      <c r="P37" s="4"/>
      <c r="Q37" s="4"/>
      <c r="R37" s="4"/>
      <c r="S37" s="4"/>
      <c r="T37" s="4"/>
      <c r="V37" s="4"/>
      <c r="W37" s="4"/>
      <c r="X37" s="4"/>
      <c r="Z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2" customHeight="1" x14ac:dyDescent="0.25">
      <c r="A38" s="334" t="s">
        <v>52</v>
      </c>
      <c r="B38" s="335"/>
      <c r="C38" s="335"/>
      <c r="D38" s="335"/>
      <c r="E38" s="42"/>
      <c r="F38" s="306"/>
      <c r="G38" s="43">
        <f t="shared" si="0"/>
        <v>0</v>
      </c>
      <c r="H38" s="306">
        <f t="shared" si="2"/>
        <v>0</v>
      </c>
      <c r="I38" s="44">
        <f t="shared" si="1"/>
        <v>0</v>
      </c>
      <c r="J38" s="4"/>
      <c r="O38" s="4"/>
      <c r="P38" s="4"/>
      <c r="Q38" s="4"/>
      <c r="R38" s="4"/>
      <c r="S38" s="4"/>
      <c r="T38" s="4"/>
      <c r="V38" s="4"/>
      <c r="W38" s="4"/>
      <c r="X38" s="4"/>
      <c r="Z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2" customHeight="1" x14ac:dyDescent="0.25">
      <c r="A39" s="334" t="s">
        <v>52</v>
      </c>
      <c r="B39" s="335"/>
      <c r="C39" s="335"/>
      <c r="D39" s="335"/>
      <c r="E39" s="42"/>
      <c r="F39" s="306"/>
      <c r="G39" s="45">
        <f t="shared" si="0"/>
        <v>0</v>
      </c>
      <c r="H39" s="306">
        <f t="shared" si="2"/>
        <v>0</v>
      </c>
      <c r="I39" s="46">
        <f t="shared" si="1"/>
        <v>0</v>
      </c>
      <c r="J39" s="4"/>
      <c r="O39" s="4"/>
      <c r="P39" s="4"/>
      <c r="Q39" s="4"/>
      <c r="R39" s="4"/>
      <c r="S39" s="4"/>
      <c r="T39" s="4"/>
      <c r="V39" s="4"/>
      <c r="W39" s="4"/>
      <c r="X39" s="4"/>
      <c r="Z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2" customHeight="1" x14ac:dyDescent="0.25">
      <c r="A40" s="47" t="s">
        <v>53</v>
      </c>
      <c r="B40" s="9"/>
      <c r="C40" s="9"/>
      <c r="D40" s="9"/>
      <c r="E40" s="9"/>
      <c r="F40" s="9"/>
      <c r="G40" s="48">
        <f>SUM(G29:G39)</f>
        <v>0</v>
      </c>
      <c r="H40" s="49"/>
      <c r="I40" s="50"/>
      <c r="J40" s="4"/>
      <c r="O40" s="4"/>
      <c r="P40" s="4"/>
      <c r="Q40" s="4"/>
      <c r="R40" s="4"/>
      <c r="S40" s="4"/>
      <c r="T40" s="4"/>
      <c r="V40" s="4"/>
      <c r="W40" s="4"/>
      <c r="X40" s="4"/>
      <c r="Z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2" customHeight="1" thickBot="1" x14ac:dyDescent="0.3">
      <c r="A41" s="51" t="s">
        <v>54</v>
      </c>
      <c r="B41" s="25"/>
      <c r="C41" s="25"/>
      <c r="D41" s="25"/>
      <c r="E41" s="25"/>
      <c r="F41" s="25"/>
      <c r="G41" s="25"/>
      <c r="H41" s="25"/>
      <c r="I41" s="27">
        <f>SUM(I29:I39)</f>
        <v>0</v>
      </c>
      <c r="J41" s="4"/>
      <c r="O41" s="4"/>
      <c r="P41" s="4"/>
      <c r="Q41" s="4"/>
      <c r="R41" s="4"/>
      <c r="S41" s="4"/>
      <c r="T41" s="4"/>
      <c r="V41" s="4"/>
      <c r="W41" s="4"/>
      <c r="X41" s="4"/>
      <c r="Z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2" customHeight="1" thickTop="1" thickBot="1" x14ac:dyDescent="0.3">
      <c r="J42" s="4"/>
      <c r="O42" s="4"/>
      <c r="P42" s="4"/>
      <c r="Q42" s="4"/>
      <c r="R42" s="4"/>
      <c r="S42" s="4"/>
      <c r="T42" s="4"/>
      <c r="V42" s="4"/>
      <c r="W42" s="4"/>
      <c r="X42" s="4"/>
      <c r="Z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2" customHeight="1" thickTop="1" x14ac:dyDescent="0.25">
      <c r="A43" s="29" t="s">
        <v>4</v>
      </c>
      <c r="B43" s="30"/>
      <c r="C43" s="30"/>
      <c r="D43" s="30"/>
      <c r="E43" s="18"/>
      <c r="F43" s="18"/>
      <c r="G43" s="52"/>
      <c r="H43" s="53"/>
      <c r="I43" s="54"/>
      <c r="J43" s="4"/>
      <c r="O43" s="4"/>
      <c r="P43" s="4"/>
      <c r="Q43" s="4"/>
      <c r="R43" s="4"/>
      <c r="S43" s="4"/>
      <c r="T43" s="4"/>
      <c r="V43" s="4"/>
      <c r="W43" s="4"/>
      <c r="X43" s="4"/>
      <c r="Z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2" customHeight="1" x14ac:dyDescent="0.25">
      <c r="A44" s="28"/>
      <c r="B44" s="4"/>
      <c r="C44" s="4"/>
      <c r="D44" s="4"/>
      <c r="E44" s="55"/>
      <c r="F44" s="56" t="s">
        <v>55</v>
      </c>
      <c r="G44" s="55"/>
      <c r="H44" s="55"/>
      <c r="I44" s="57"/>
      <c r="J44" s="4"/>
      <c r="O44" s="4"/>
      <c r="P44" s="4"/>
      <c r="Q44" s="4"/>
      <c r="R44" s="4"/>
      <c r="S44" s="4"/>
      <c r="T44" s="4"/>
      <c r="V44" s="4"/>
      <c r="W44" s="4"/>
      <c r="X44" s="4"/>
      <c r="Z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2" customHeight="1" x14ac:dyDescent="0.25">
      <c r="A45" s="28"/>
      <c r="B45" s="4"/>
      <c r="C45" s="4"/>
      <c r="D45" s="4"/>
      <c r="E45" s="58"/>
      <c r="F45" s="34" t="s">
        <v>56</v>
      </c>
      <c r="G45" s="34" t="s">
        <v>57</v>
      </c>
      <c r="H45" s="34" t="s">
        <v>58</v>
      </c>
      <c r="I45" s="36" t="s">
        <v>45</v>
      </c>
      <c r="J45" s="4"/>
      <c r="O45" s="4"/>
      <c r="P45" s="4"/>
      <c r="Q45" s="4"/>
      <c r="R45" s="4"/>
      <c r="S45" s="4"/>
      <c r="T45" s="4"/>
      <c r="V45" s="4"/>
      <c r="W45" s="4"/>
      <c r="X45" s="4"/>
      <c r="Z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2" customHeight="1" x14ac:dyDescent="0.25">
      <c r="A46" s="7" t="s">
        <v>59</v>
      </c>
      <c r="B46" s="38"/>
      <c r="C46" s="38"/>
      <c r="D46" s="38"/>
      <c r="E46" s="59" t="s">
        <v>60</v>
      </c>
      <c r="F46" s="39" t="s">
        <v>60</v>
      </c>
      <c r="G46" s="39" t="s">
        <v>49</v>
      </c>
      <c r="H46" s="39" t="s">
        <v>61</v>
      </c>
      <c r="I46" s="23" t="s">
        <v>62</v>
      </c>
      <c r="J46" s="4"/>
      <c r="O46" s="4"/>
      <c r="P46" s="4"/>
      <c r="Q46" s="4"/>
      <c r="R46" s="4"/>
      <c r="S46" s="4"/>
      <c r="T46" s="4"/>
      <c r="V46" s="4"/>
      <c r="W46" s="4"/>
      <c r="X46" s="4"/>
      <c r="Z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2" customHeight="1" x14ac:dyDescent="0.25">
      <c r="A47" s="334" t="s">
        <v>543</v>
      </c>
      <c r="B47" s="335"/>
      <c r="C47" s="335"/>
      <c r="D47" s="335"/>
      <c r="E47" s="60" t="s">
        <v>511</v>
      </c>
      <c r="F47" s="42">
        <v>0</v>
      </c>
      <c r="G47" s="306">
        <v>0</v>
      </c>
      <c r="H47" s="303">
        <v>0</v>
      </c>
      <c r="I47" s="44">
        <f t="shared" ref="I47:I58" si="3">F47*G47*H47</f>
        <v>0</v>
      </c>
      <c r="J47" s="4"/>
      <c r="O47" s="4"/>
      <c r="P47" s="4"/>
      <c r="Q47" s="4"/>
      <c r="R47" s="4"/>
      <c r="S47" s="4"/>
      <c r="T47" s="4"/>
      <c r="V47" s="4"/>
      <c r="W47" s="4"/>
      <c r="X47" s="4"/>
      <c r="Z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2" customHeight="1" x14ac:dyDescent="0.25">
      <c r="A48" s="334" t="s">
        <v>544</v>
      </c>
      <c r="B48" s="335"/>
      <c r="C48" s="335"/>
      <c r="D48" s="335"/>
      <c r="E48" s="60" t="s">
        <v>512</v>
      </c>
      <c r="F48" s="42"/>
      <c r="G48" s="306"/>
      <c r="H48" s="303"/>
      <c r="I48" s="44">
        <f t="shared" si="3"/>
        <v>0</v>
      </c>
      <c r="J48" s="4"/>
      <c r="O48" s="4"/>
      <c r="P48" s="4"/>
      <c r="Q48" s="4"/>
      <c r="R48" s="4"/>
      <c r="S48" s="4"/>
      <c r="T48" s="4"/>
      <c r="V48" s="4"/>
      <c r="W48" s="4"/>
      <c r="X48" s="4"/>
      <c r="Z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2" customHeight="1" x14ac:dyDescent="0.25">
      <c r="A49" s="334" t="s">
        <v>545</v>
      </c>
      <c r="B49" s="335"/>
      <c r="C49" s="335"/>
      <c r="D49" s="335"/>
      <c r="E49" s="60" t="s">
        <v>513</v>
      </c>
      <c r="F49" s="42"/>
      <c r="G49" s="306"/>
      <c r="H49" s="303"/>
      <c r="I49" s="44">
        <f t="shared" si="3"/>
        <v>0</v>
      </c>
      <c r="J49" s="4"/>
      <c r="O49" s="4"/>
      <c r="P49" s="4"/>
      <c r="Q49" s="4"/>
      <c r="R49" s="4"/>
      <c r="S49" s="4"/>
      <c r="T49" s="4"/>
      <c r="V49" s="4"/>
      <c r="W49" s="4"/>
      <c r="X49" s="4"/>
      <c r="Z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2" customHeight="1" x14ac:dyDescent="0.25">
      <c r="A50" s="334" t="s">
        <v>546</v>
      </c>
      <c r="B50" s="335"/>
      <c r="C50" s="335"/>
      <c r="D50" s="335"/>
      <c r="E50" s="60"/>
      <c r="F50" s="42"/>
      <c r="G50" s="306"/>
      <c r="H50" s="303"/>
      <c r="I50" s="44">
        <f t="shared" si="3"/>
        <v>0</v>
      </c>
      <c r="J50" s="4"/>
      <c r="O50" s="4"/>
      <c r="P50" s="4"/>
      <c r="Q50" s="4"/>
      <c r="R50" s="4"/>
      <c r="S50" s="4"/>
      <c r="T50" s="4"/>
      <c r="V50" s="4"/>
      <c r="W50" s="4"/>
      <c r="X50" s="4"/>
      <c r="Z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2" customHeight="1" x14ac:dyDescent="0.25">
      <c r="A51" s="334"/>
      <c r="B51" s="335"/>
      <c r="C51" s="335"/>
      <c r="D51" s="335"/>
      <c r="E51" s="60"/>
      <c r="F51" s="42"/>
      <c r="G51" s="306"/>
      <c r="H51" s="303"/>
      <c r="I51" s="44">
        <f t="shared" si="3"/>
        <v>0</v>
      </c>
      <c r="J51" s="4"/>
      <c r="O51" s="4"/>
      <c r="P51" s="4"/>
      <c r="Q51" s="4"/>
      <c r="R51" s="4"/>
      <c r="S51" s="4"/>
      <c r="T51" s="4"/>
      <c r="V51" s="4"/>
      <c r="W51" s="4"/>
      <c r="X51" s="4"/>
      <c r="Z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2" customHeight="1" x14ac:dyDescent="0.25">
      <c r="A52" s="334"/>
      <c r="B52" s="335"/>
      <c r="C52" s="335"/>
      <c r="D52" s="335"/>
      <c r="E52" s="60"/>
      <c r="F52" s="42"/>
      <c r="G52" s="306"/>
      <c r="H52" s="303"/>
      <c r="I52" s="44">
        <f t="shared" si="3"/>
        <v>0</v>
      </c>
      <c r="J52" s="4"/>
      <c r="O52" s="4"/>
      <c r="P52" s="4"/>
      <c r="Q52" s="4"/>
      <c r="R52" s="4"/>
      <c r="S52" s="4"/>
      <c r="T52" s="4"/>
      <c r="V52" s="4"/>
      <c r="W52" s="4"/>
      <c r="X52" s="4"/>
      <c r="Z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2" customHeight="1" x14ac:dyDescent="0.25">
      <c r="A53" s="334"/>
      <c r="B53" s="335"/>
      <c r="C53" s="335"/>
      <c r="D53" s="335"/>
      <c r="E53" s="60"/>
      <c r="F53" s="42"/>
      <c r="G53" s="306"/>
      <c r="H53" s="303"/>
      <c r="I53" s="44">
        <f t="shared" si="3"/>
        <v>0</v>
      </c>
      <c r="J53" s="4"/>
      <c r="O53" s="4"/>
      <c r="P53" s="4"/>
      <c r="Q53" s="4"/>
      <c r="R53" s="4"/>
      <c r="S53" s="4"/>
      <c r="T53" s="4"/>
      <c r="V53" s="4"/>
      <c r="W53" s="4"/>
      <c r="X53" s="4"/>
      <c r="Z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2" customHeight="1" x14ac:dyDescent="0.25">
      <c r="A54" s="334"/>
      <c r="B54" s="335"/>
      <c r="C54" s="335"/>
      <c r="D54" s="335"/>
      <c r="E54" s="60"/>
      <c r="F54" s="42"/>
      <c r="G54" s="306"/>
      <c r="H54" s="303"/>
      <c r="I54" s="44">
        <f t="shared" si="3"/>
        <v>0</v>
      </c>
      <c r="J54" s="4"/>
      <c r="O54" s="4"/>
      <c r="P54" s="4"/>
      <c r="Q54" s="4"/>
      <c r="R54" s="4"/>
      <c r="S54" s="4"/>
      <c r="T54" s="4"/>
      <c r="V54" s="4"/>
      <c r="W54" s="4"/>
      <c r="X54" s="4"/>
      <c r="Z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2" customHeight="1" x14ac:dyDescent="0.25">
      <c r="A55" s="334"/>
      <c r="B55" s="335"/>
      <c r="C55" s="335"/>
      <c r="D55" s="335"/>
      <c r="E55" s="60"/>
      <c r="F55" s="42"/>
      <c r="G55" s="306"/>
      <c r="H55" s="303"/>
      <c r="I55" s="44">
        <f t="shared" si="3"/>
        <v>0</v>
      </c>
      <c r="J55" s="4"/>
      <c r="O55" s="4"/>
      <c r="P55" s="4"/>
      <c r="Q55" s="4"/>
      <c r="R55" s="4"/>
      <c r="S55" s="4"/>
      <c r="T55" s="4"/>
      <c r="V55" s="4"/>
      <c r="W55" s="4"/>
      <c r="X55" s="4"/>
      <c r="Z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2" customHeight="1" x14ac:dyDescent="0.25">
      <c r="A56" s="334"/>
      <c r="B56" s="335"/>
      <c r="C56" s="335"/>
      <c r="D56" s="335"/>
      <c r="E56" s="60"/>
      <c r="F56" s="42"/>
      <c r="G56" s="306"/>
      <c r="H56" s="303"/>
      <c r="I56" s="44">
        <f t="shared" si="3"/>
        <v>0</v>
      </c>
      <c r="J56" s="4"/>
      <c r="O56" s="4"/>
      <c r="P56" s="4"/>
      <c r="Q56" s="4"/>
      <c r="R56" s="4"/>
      <c r="S56" s="4"/>
      <c r="T56" s="4"/>
      <c r="V56" s="4"/>
      <c r="W56" s="4"/>
      <c r="X56" s="4"/>
      <c r="Z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2" customHeight="1" x14ac:dyDescent="0.25">
      <c r="A57" s="334"/>
      <c r="B57" s="335"/>
      <c r="C57" s="335"/>
      <c r="D57" s="335"/>
      <c r="E57" s="60"/>
      <c r="F57" s="42"/>
      <c r="G57" s="306"/>
      <c r="H57" s="303"/>
      <c r="I57" s="44">
        <f t="shared" si="3"/>
        <v>0</v>
      </c>
      <c r="J57" s="4"/>
      <c r="O57" s="4"/>
      <c r="P57" s="4"/>
      <c r="Q57" s="4"/>
      <c r="R57" s="4"/>
      <c r="S57" s="4"/>
      <c r="T57" s="4"/>
      <c r="V57" s="4"/>
      <c r="W57" s="4"/>
      <c r="X57" s="4"/>
      <c r="Z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2" customHeight="1" x14ac:dyDescent="0.25">
      <c r="A58" s="334"/>
      <c r="B58" s="335"/>
      <c r="C58" s="335"/>
      <c r="D58" s="335"/>
      <c r="E58" s="60"/>
      <c r="F58" s="42"/>
      <c r="G58" s="306"/>
      <c r="H58" s="303"/>
      <c r="I58" s="44">
        <f t="shared" si="3"/>
        <v>0</v>
      </c>
      <c r="J58" s="4"/>
      <c r="O58" s="4"/>
      <c r="P58" s="4"/>
      <c r="Q58" s="4"/>
      <c r="R58" s="4"/>
      <c r="S58" s="4"/>
      <c r="T58" s="4"/>
      <c r="V58" s="4"/>
      <c r="W58" s="4"/>
      <c r="X58" s="4"/>
      <c r="Z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2" customHeight="1" thickBot="1" x14ac:dyDescent="0.3">
      <c r="A59" s="24"/>
      <c r="B59" s="25"/>
      <c r="C59" s="25"/>
      <c r="D59" s="26" t="s">
        <v>63</v>
      </c>
      <c r="E59" s="25"/>
      <c r="F59" s="25"/>
      <c r="G59" s="25"/>
      <c r="H59" s="25"/>
      <c r="I59" s="27">
        <f>SUM(I47:I58)</f>
        <v>0</v>
      </c>
      <c r="J59" s="4"/>
      <c r="O59" s="4"/>
      <c r="P59" s="4"/>
      <c r="Q59" s="4"/>
      <c r="R59" s="4"/>
      <c r="S59" s="4"/>
      <c r="T59" s="4"/>
      <c r="V59" s="4"/>
      <c r="W59" s="4"/>
      <c r="X59" s="4"/>
      <c r="Z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" customHeight="1" thickTop="1" x14ac:dyDescent="0.25">
      <c r="A60" s="61" t="s">
        <v>6</v>
      </c>
      <c r="B60" s="18"/>
      <c r="C60" s="18"/>
      <c r="D60" s="18"/>
      <c r="E60" s="18"/>
      <c r="F60" s="18"/>
      <c r="H60" s="52" t="s">
        <v>467</v>
      </c>
      <c r="I60" s="53">
        <f>$E$12</f>
        <v>41183</v>
      </c>
      <c r="J60" s="4"/>
      <c r="O60" s="4"/>
      <c r="P60" s="4"/>
      <c r="Q60" s="4"/>
      <c r="R60" s="4"/>
      <c r="S60" s="4"/>
      <c r="T60" s="4"/>
      <c r="V60" s="4"/>
      <c r="W60" s="4"/>
      <c r="X60" s="4"/>
      <c r="Z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2" customHeight="1" x14ac:dyDescent="0.25">
      <c r="A61" s="62" t="s">
        <v>64</v>
      </c>
      <c r="B61" s="63"/>
      <c r="C61" s="63"/>
      <c r="D61" s="63"/>
      <c r="E61" s="64" t="s">
        <v>40</v>
      </c>
      <c r="F61" s="56" t="s">
        <v>65</v>
      </c>
      <c r="G61" s="64" t="s">
        <v>66</v>
      </c>
      <c r="H61" s="56"/>
      <c r="I61" s="65" t="s">
        <v>67</v>
      </c>
      <c r="J61" s="4"/>
      <c r="O61" s="4"/>
      <c r="P61" s="4"/>
      <c r="Q61" s="4"/>
      <c r="R61" s="4"/>
      <c r="S61" s="4"/>
      <c r="T61" s="4"/>
      <c r="V61" s="4"/>
      <c r="W61" s="4"/>
      <c r="X61" s="4"/>
      <c r="Z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2" customHeight="1" x14ac:dyDescent="0.25">
      <c r="A62" s="47" t="s">
        <v>68</v>
      </c>
      <c r="B62" s="9"/>
      <c r="C62" s="8" t="s">
        <v>69</v>
      </c>
      <c r="D62" s="9"/>
      <c r="E62" s="40"/>
      <c r="F62" s="39"/>
      <c r="G62" s="40" t="s">
        <v>65</v>
      </c>
      <c r="H62" s="39"/>
      <c r="I62" s="23" t="s">
        <v>70</v>
      </c>
      <c r="J62" s="4"/>
      <c r="O62" s="4"/>
      <c r="P62" s="4"/>
      <c r="Q62" s="4"/>
      <c r="R62" s="4"/>
      <c r="S62" s="4"/>
      <c r="T62" s="4"/>
      <c r="V62" s="4"/>
      <c r="W62" s="4"/>
      <c r="X62" s="4"/>
      <c r="Z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2" customHeight="1" x14ac:dyDescent="0.25">
      <c r="A63" s="334" t="s">
        <v>482</v>
      </c>
      <c r="B63" s="335"/>
      <c r="C63" s="334" t="s">
        <v>515</v>
      </c>
      <c r="D63" s="335"/>
      <c r="E63" s="303">
        <v>0</v>
      </c>
      <c r="F63" s="1" t="s">
        <v>517</v>
      </c>
      <c r="G63" s="306">
        <v>0</v>
      </c>
      <c r="I63" s="66">
        <f>E63*G63</f>
        <v>0</v>
      </c>
      <c r="J63" s="4"/>
      <c r="O63" s="4"/>
      <c r="P63" s="4"/>
      <c r="Q63" s="4"/>
      <c r="R63" s="4"/>
      <c r="S63" s="4"/>
      <c r="T63" s="4"/>
      <c r="V63" s="4"/>
      <c r="W63" s="4"/>
      <c r="X63" s="4"/>
      <c r="Z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2" customHeight="1" x14ac:dyDescent="0.25">
      <c r="A64" s="334" t="s">
        <v>514</v>
      </c>
      <c r="B64" s="335"/>
      <c r="C64" s="334"/>
      <c r="D64" s="335"/>
      <c r="E64" s="303"/>
      <c r="F64" s="1" t="s">
        <v>516</v>
      </c>
      <c r="G64" s="306"/>
      <c r="I64" s="66">
        <f>E64*G64</f>
        <v>0</v>
      </c>
      <c r="J64" s="4"/>
      <c r="O64" s="4"/>
      <c r="P64" s="4"/>
      <c r="Q64" s="4"/>
      <c r="R64" s="4"/>
      <c r="S64" s="4"/>
      <c r="T64" s="4"/>
      <c r="V64" s="4"/>
      <c r="W64" s="4"/>
      <c r="X64" s="4"/>
      <c r="Z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2" customHeight="1" x14ac:dyDescent="0.25">
      <c r="A65" s="334" t="s">
        <v>521</v>
      </c>
      <c r="B65" s="335"/>
      <c r="C65" s="334" t="s">
        <v>519</v>
      </c>
      <c r="D65" s="335"/>
      <c r="E65" s="303"/>
      <c r="F65" s="1" t="s">
        <v>518</v>
      </c>
      <c r="G65" s="306"/>
      <c r="I65" s="66">
        <f t="shared" ref="I65:I70" si="4">E65*G65</f>
        <v>0</v>
      </c>
      <c r="J65" s="4"/>
      <c r="O65" s="4"/>
      <c r="P65" s="4"/>
      <c r="Q65" s="4"/>
      <c r="R65" s="4"/>
      <c r="S65" s="4"/>
      <c r="T65" s="4"/>
      <c r="V65" s="4"/>
      <c r="W65" s="4"/>
      <c r="X65" s="4"/>
      <c r="Z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2" customHeight="1" x14ac:dyDescent="0.25">
      <c r="A66" s="334" t="s">
        <v>521</v>
      </c>
      <c r="B66" s="335"/>
      <c r="C66" s="334" t="s">
        <v>520</v>
      </c>
      <c r="D66" s="335"/>
      <c r="E66" s="303"/>
      <c r="F66" s="1" t="s">
        <v>518</v>
      </c>
      <c r="G66" s="306"/>
      <c r="I66" s="66">
        <f t="shared" si="4"/>
        <v>0</v>
      </c>
      <c r="J66" s="4"/>
      <c r="O66" s="4"/>
      <c r="P66" s="4"/>
      <c r="Q66" s="4"/>
      <c r="R66" s="4"/>
      <c r="S66" s="4"/>
      <c r="T66" s="4"/>
      <c r="V66" s="4"/>
      <c r="W66" s="4"/>
      <c r="X66" s="4"/>
      <c r="Z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2" customHeight="1" x14ac:dyDescent="0.25">
      <c r="A67" s="334"/>
      <c r="B67" s="335"/>
      <c r="C67" s="334"/>
      <c r="D67" s="335"/>
      <c r="E67" s="303"/>
      <c r="F67" s="1"/>
      <c r="G67" s="306"/>
      <c r="I67" s="66">
        <f t="shared" si="4"/>
        <v>0</v>
      </c>
      <c r="J67" s="4"/>
      <c r="O67" s="4"/>
      <c r="P67" s="4"/>
      <c r="Q67" s="4"/>
      <c r="R67" s="4"/>
      <c r="S67" s="4"/>
      <c r="T67" s="4"/>
      <c r="V67" s="4"/>
      <c r="W67" s="4"/>
      <c r="X67" s="4"/>
      <c r="Z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2" customHeight="1" x14ac:dyDescent="0.25">
      <c r="A68" s="334"/>
      <c r="B68" s="335"/>
      <c r="C68" s="334"/>
      <c r="D68" s="335"/>
      <c r="E68" s="303"/>
      <c r="F68" s="1"/>
      <c r="G68" s="306"/>
      <c r="I68" s="66">
        <f t="shared" si="4"/>
        <v>0</v>
      </c>
      <c r="J68" s="4"/>
      <c r="O68" s="4"/>
      <c r="P68" s="4"/>
      <c r="Q68" s="4"/>
      <c r="R68" s="4"/>
      <c r="S68" s="4"/>
      <c r="T68" s="4"/>
      <c r="V68" s="4"/>
      <c r="W68" s="4"/>
      <c r="X68" s="4"/>
      <c r="Z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2" customHeight="1" x14ac:dyDescent="0.25">
      <c r="A69" s="334"/>
      <c r="B69" s="335"/>
      <c r="C69" s="334"/>
      <c r="D69" s="335"/>
      <c r="E69" s="303"/>
      <c r="F69" s="1"/>
      <c r="G69" s="306"/>
      <c r="I69" s="66">
        <f t="shared" si="4"/>
        <v>0</v>
      </c>
      <c r="J69" s="4"/>
      <c r="O69" s="4"/>
      <c r="P69" s="4"/>
      <c r="Q69" s="4"/>
      <c r="R69" s="4"/>
      <c r="S69" s="4"/>
      <c r="T69" s="4"/>
      <c r="V69" s="4"/>
      <c r="W69" s="4"/>
      <c r="X69" s="4"/>
      <c r="Z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2" customHeight="1" x14ac:dyDescent="0.25">
      <c r="A70" s="334"/>
      <c r="B70" s="335"/>
      <c r="C70" s="334"/>
      <c r="D70" s="335"/>
      <c r="E70" s="303"/>
      <c r="F70" s="1"/>
      <c r="G70" s="306"/>
      <c r="I70" s="66">
        <f t="shared" si="4"/>
        <v>0</v>
      </c>
      <c r="J70" s="4"/>
      <c r="O70" s="4"/>
      <c r="P70" s="4"/>
      <c r="Q70" s="4"/>
      <c r="R70" s="4"/>
      <c r="S70" s="4"/>
      <c r="T70" s="4"/>
      <c r="V70" s="4"/>
      <c r="W70" s="4"/>
      <c r="X70" s="4"/>
      <c r="Z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2" customHeight="1" x14ac:dyDescent="0.25">
      <c r="A71" s="67"/>
      <c r="B71" s="68"/>
      <c r="C71" s="69" t="s">
        <v>71</v>
      </c>
      <c r="D71" s="68"/>
      <c r="E71" s="68"/>
      <c r="F71" s="68"/>
      <c r="G71" s="68"/>
      <c r="H71" s="68"/>
      <c r="I71" s="70">
        <f>SUM(I63:I70)</f>
        <v>0</v>
      </c>
      <c r="J71" s="4"/>
      <c r="O71" s="4"/>
      <c r="P71" s="4"/>
      <c r="Q71" s="4"/>
      <c r="R71" s="4"/>
      <c r="S71" s="4"/>
      <c r="T71" s="4"/>
      <c r="V71" s="4"/>
      <c r="W71" s="4"/>
      <c r="X71" s="4"/>
      <c r="Z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2" customHeight="1" x14ac:dyDescent="0.25">
      <c r="A72" s="7" t="s">
        <v>72</v>
      </c>
      <c r="B72" s="4"/>
      <c r="D72" s="4"/>
      <c r="E72" s="64" t="s">
        <v>73</v>
      </c>
      <c r="F72" s="56" t="s">
        <v>74</v>
      </c>
      <c r="G72" s="64" t="s">
        <v>67</v>
      </c>
      <c r="H72" s="56" t="s">
        <v>75</v>
      </c>
      <c r="I72" s="65" t="s">
        <v>76</v>
      </c>
      <c r="J72" s="4"/>
      <c r="O72" s="4"/>
      <c r="P72" s="4"/>
      <c r="Q72" s="4"/>
      <c r="R72" s="4"/>
      <c r="S72" s="4"/>
      <c r="T72" s="4"/>
      <c r="V72" s="4"/>
      <c r="W72" s="4"/>
      <c r="X72" s="4"/>
      <c r="Z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2" customHeight="1" x14ac:dyDescent="0.25">
      <c r="A73" s="47" t="s">
        <v>68</v>
      </c>
      <c r="B73" s="9"/>
      <c r="C73" s="71" t="s">
        <v>69</v>
      </c>
      <c r="D73" s="9"/>
      <c r="E73" s="40" t="s">
        <v>70</v>
      </c>
      <c r="F73" s="39" t="s">
        <v>77</v>
      </c>
      <c r="G73" s="40" t="s">
        <v>78</v>
      </c>
      <c r="H73" s="39" t="s">
        <v>74</v>
      </c>
      <c r="I73" s="23" t="s">
        <v>79</v>
      </c>
      <c r="J73" s="4"/>
      <c r="O73" s="4"/>
      <c r="P73" s="4"/>
      <c r="Q73" s="4"/>
      <c r="R73" s="4"/>
      <c r="S73" s="4"/>
      <c r="T73" s="4"/>
      <c r="V73" s="4"/>
      <c r="W73" s="4"/>
      <c r="X73" s="4"/>
      <c r="Z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2" customHeight="1" x14ac:dyDescent="0.25">
      <c r="A74" s="334" t="s">
        <v>80</v>
      </c>
      <c r="B74" s="335"/>
      <c r="C74" s="334" t="s">
        <v>52</v>
      </c>
      <c r="D74" s="335"/>
      <c r="E74" s="305">
        <v>41337</v>
      </c>
      <c r="F74" s="304">
        <v>0.05</v>
      </c>
      <c r="G74" s="307">
        <v>0</v>
      </c>
      <c r="H74" s="1">
        <v>0</v>
      </c>
      <c r="I74" s="66">
        <f>G74+H74</f>
        <v>0</v>
      </c>
      <c r="J74" s="4"/>
      <c r="O74" s="4"/>
      <c r="P74" s="4"/>
      <c r="Q74" s="4"/>
      <c r="R74" s="4"/>
      <c r="S74" s="4"/>
      <c r="T74" s="4"/>
      <c r="V74" s="4"/>
      <c r="W74" s="4"/>
      <c r="X74" s="4"/>
      <c r="Z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2" customHeight="1" x14ac:dyDescent="0.25">
      <c r="A75" s="334"/>
      <c r="B75" s="335"/>
      <c r="C75" s="334"/>
      <c r="D75" s="335"/>
      <c r="E75" s="305"/>
      <c r="F75" s="304"/>
      <c r="G75" s="307"/>
      <c r="H75" s="1"/>
      <c r="I75" s="66">
        <f t="shared" ref="I75:I81" si="5">G75+H75</f>
        <v>0</v>
      </c>
      <c r="J75" s="4"/>
      <c r="O75" s="4"/>
      <c r="P75" s="4"/>
      <c r="Q75" s="4"/>
      <c r="R75" s="4"/>
      <c r="S75" s="4"/>
      <c r="T75" s="4"/>
      <c r="V75" s="4"/>
      <c r="W75" s="4"/>
      <c r="X75" s="4"/>
      <c r="Z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" customHeight="1" x14ac:dyDescent="0.25">
      <c r="A76" s="334"/>
      <c r="B76" s="335"/>
      <c r="C76" s="334"/>
      <c r="D76" s="335"/>
      <c r="E76" s="305"/>
      <c r="F76" s="304"/>
      <c r="G76" s="307"/>
      <c r="H76" s="1"/>
      <c r="I76" s="66">
        <f t="shared" si="5"/>
        <v>0</v>
      </c>
      <c r="J76" s="4"/>
      <c r="O76" s="4"/>
      <c r="P76" s="4"/>
      <c r="Q76" s="4"/>
      <c r="R76" s="4"/>
      <c r="S76" s="4"/>
      <c r="T76" s="4"/>
      <c r="V76" s="4"/>
      <c r="W76" s="4"/>
      <c r="X76" s="4"/>
      <c r="Z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2" customHeight="1" x14ac:dyDescent="0.25">
      <c r="A77" s="334"/>
      <c r="B77" s="335"/>
      <c r="C77" s="334"/>
      <c r="D77" s="335"/>
      <c r="E77" s="305"/>
      <c r="F77" s="304"/>
      <c r="G77" s="307"/>
      <c r="H77" s="1"/>
      <c r="I77" s="66">
        <f t="shared" si="5"/>
        <v>0</v>
      </c>
      <c r="J77" s="4"/>
      <c r="O77" s="4"/>
      <c r="P77" s="4"/>
      <c r="Q77" s="4"/>
      <c r="R77" s="4"/>
      <c r="S77" s="4"/>
      <c r="T77" s="4"/>
      <c r="V77" s="4"/>
      <c r="W77" s="4"/>
      <c r="X77" s="4"/>
      <c r="Z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2" customHeight="1" x14ac:dyDescent="0.25">
      <c r="A78" s="334"/>
      <c r="B78" s="335"/>
      <c r="C78" s="334"/>
      <c r="D78" s="335"/>
      <c r="E78" s="305"/>
      <c r="F78" s="304"/>
      <c r="G78" s="307"/>
      <c r="H78" s="1"/>
      <c r="I78" s="66">
        <f t="shared" si="5"/>
        <v>0</v>
      </c>
      <c r="J78" s="4"/>
      <c r="O78" s="4"/>
      <c r="P78" s="4"/>
      <c r="Q78" s="4"/>
      <c r="R78" s="4"/>
      <c r="S78" s="4"/>
      <c r="T78" s="4"/>
      <c r="V78" s="4"/>
      <c r="W78" s="4"/>
      <c r="X78" s="4"/>
      <c r="Z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2" customHeight="1" x14ac:dyDescent="0.25">
      <c r="A79" s="334"/>
      <c r="B79" s="335"/>
      <c r="C79" s="334"/>
      <c r="D79" s="335"/>
      <c r="E79" s="305"/>
      <c r="F79" s="304"/>
      <c r="G79" s="307"/>
      <c r="H79" s="1"/>
      <c r="I79" s="66">
        <f t="shared" si="5"/>
        <v>0</v>
      </c>
      <c r="J79" s="4"/>
      <c r="O79" s="4"/>
      <c r="P79" s="4"/>
      <c r="Q79" s="4"/>
      <c r="R79" s="4"/>
      <c r="S79" s="4"/>
      <c r="T79" s="4"/>
      <c r="V79" s="4"/>
      <c r="W79" s="4"/>
      <c r="X79" s="4"/>
      <c r="Z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2" customHeight="1" x14ac:dyDescent="0.25">
      <c r="A80" s="334"/>
      <c r="B80" s="335"/>
      <c r="C80" s="334"/>
      <c r="D80" s="335"/>
      <c r="E80" s="305"/>
      <c r="F80" s="304"/>
      <c r="G80" s="307"/>
      <c r="H80" s="1"/>
      <c r="I80" s="66">
        <f t="shared" si="5"/>
        <v>0</v>
      </c>
      <c r="J80" s="4"/>
      <c r="O80" s="4"/>
      <c r="P80" s="4"/>
      <c r="Q80" s="4"/>
      <c r="R80" s="4"/>
      <c r="S80" s="4"/>
      <c r="T80" s="4"/>
      <c r="V80" s="4"/>
      <c r="W80" s="4"/>
      <c r="X80" s="4"/>
      <c r="Z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2" customHeight="1" x14ac:dyDescent="0.25">
      <c r="A81" s="334"/>
      <c r="B81" s="335"/>
      <c r="C81" s="334"/>
      <c r="D81" s="335"/>
      <c r="E81" s="305"/>
      <c r="F81" s="304"/>
      <c r="G81" s="307"/>
      <c r="H81" s="1"/>
      <c r="I81" s="66">
        <f t="shared" si="5"/>
        <v>0</v>
      </c>
      <c r="J81" s="4"/>
      <c r="O81" s="4"/>
      <c r="P81" s="4"/>
      <c r="Q81" s="4"/>
      <c r="R81" s="4"/>
      <c r="S81" s="4"/>
      <c r="T81" s="4"/>
      <c r="V81" s="4"/>
      <c r="W81" s="4"/>
      <c r="X81" s="4"/>
      <c r="Z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2" customHeight="1" x14ac:dyDescent="0.25">
      <c r="A82" s="67"/>
      <c r="B82" s="68"/>
      <c r="C82" s="69" t="s">
        <v>81</v>
      </c>
      <c r="D82" s="68"/>
      <c r="E82" s="68"/>
      <c r="F82" s="68"/>
      <c r="G82" s="72">
        <f>SUM(G74:G81)</f>
        <v>0</v>
      </c>
      <c r="H82" s="72">
        <f>SUM(H74:H81)</f>
        <v>0</v>
      </c>
      <c r="I82" s="70">
        <f>SUM(I74:I81)</f>
        <v>0</v>
      </c>
      <c r="J82" s="4"/>
      <c r="O82" s="4"/>
      <c r="P82" s="4"/>
      <c r="Q82" s="4"/>
      <c r="R82" s="4"/>
      <c r="S82" s="4"/>
      <c r="T82" s="4"/>
      <c r="V82" s="4"/>
      <c r="W82" s="4"/>
      <c r="X82" s="4"/>
      <c r="Z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2" customHeight="1" x14ac:dyDescent="0.25">
      <c r="A83" s="7" t="s">
        <v>82</v>
      </c>
      <c r="B83" s="4"/>
      <c r="D83" s="4"/>
      <c r="E83" s="4"/>
      <c r="F83" s="63"/>
      <c r="G83" s="73"/>
      <c r="H83" s="64" t="s">
        <v>45</v>
      </c>
      <c r="I83" s="65" t="s">
        <v>83</v>
      </c>
      <c r="J83" s="4"/>
      <c r="O83" s="4"/>
      <c r="P83" s="4"/>
      <c r="Q83" s="4"/>
      <c r="R83" s="4"/>
      <c r="S83" s="4"/>
      <c r="T83" s="4"/>
      <c r="V83" s="4"/>
      <c r="W83" s="4"/>
      <c r="X83" s="4"/>
      <c r="Z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2" customHeight="1" x14ac:dyDescent="0.25">
      <c r="A84" s="47" t="s">
        <v>68</v>
      </c>
      <c r="B84" s="9"/>
      <c r="C84" s="74" t="s">
        <v>69</v>
      </c>
      <c r="D84" s="38"/>
      <c r="E84" s="38"/>
      <c r="G84" s="75"/>
      <c r="H84" s="40" t="s">
        <v>84</v>
      </c>
      <c r="I84" s="23" t="s">
        <v>85</v>
      </c>
      <c r="J84" s="4"/>
      <c r="O84" s="4"/>
      <c r="P84" s="4"/>
      <c r="Q84" s="4"/>
      <c r="R84" s="4"/>
      <c r="S84" s="4"/>
      <c r="T84" s="4"/>
      <c r="V84" s="4"/>
      <c r="W84" s="4"/>
      <c r="X84" s="4"/>
      <c r="Z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2" customHeight="1" x14ac:dyDescent="0.25">
      <c r="A85" s="334" t="s">
        <v>489</v>
      </c>
      <c r="B85" s="335"/>
      <c r="C85" s="336" t="s">
        <v>52</v>
      </c>
      <c r="D85" s="337"/>
      <c r="E85" s="337"/>
      <c r="F85" s="337"/>
      <c r="G85" s="338"/>
      <c r="H85" s="1">
        <v>0</v>
      </c>
      <c r="I85" s="1">
        <v>0</v>
      </c>
      <c r="J85" s="4"/>
      <c r="O85" s="4"/>
      <c r="P85" s="4"/>
      <c r="Q85" s="4"/>
      <c r="R85" s="4"/>
      <c r="S85" s="4"/>
      <c r="T85" s="4"/>
      <c r="V85" s="4"/>
      <c r="W85" s="4"/>
      <c r="X85" s="4"/>
      <c r="Z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2" customHeight="1" x14ac:dyDescent="0.25">
      <c r="A86" s="334" t="s">
        <v>490</v>
      </c>
      <c r="B86" s="335"/>
      <c r="C86" s="336" t="s">
        <v>52</v>
      </c>
      <c r="D86" s="337"/>
      <c r="E86" s="337"/>
      <c r="F86" s="337"/>
      <c r="G86" s="338"/>
      <c r="H86" s="1"/>
      <c r="I86" s="1"/>
      <c r="J86" s="4"/>
      <c r="O86" s="4"/>
      <c r="P86" s="4"/>
      <c r="Q86" s="4"/>
      <c r="R86" s="4"/>
      <c r="S86" s="4"/>
      <c r="T86" s="4"/>
      <c r="V86" s="4"/>
      <c r="W86" s="4"/>
      <c r="X86" s="4"/>
      <c r="Z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2" customHeight="1" x14ac:dyDescent="0.25">
      <c r="A87" s="334" t="s">
        <v>556</v>
      </c>
      <c r="B87" s="335"/>
      <c r="C87" s="336" t="s">
        <v>52</v>
      </c>
      <c r="D87" s="337"/>
      <c r="E87" s="337"/>
      <c r="F87" s="337"/>
      <c r="G87" s="338"/>
      <c r="H87" s="1"/>
      <c r="I87" s="1"/>
      <c r="J87" s="4"/>
      <c r="O87" s="4"/>
      <c r="P87" s="4"/>
      <c r="Q87" s="4"/>
      <c r="R87" s="4"/>
      <c r="S87" s="4"/>
      <c r="T87" s="4"/>
      <c r="V87" s="4"/>
      <c r="W87" s="4"/>
      <c r="X87" s="4"/>
      <c r="Z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2" customHeight="1" x14ac:dyDescent="0.25">
      <c r="A88" s="334" t="s">
        <v>557</v>
      </c>
      <c r="B88" s="335"/>
      <c r="C88" s="336" t="s">
        <v>52</v>
      </c>
      <c r="D88" s="337"/>
      <c r="E88" s="337"/>
      <c r="F88" s="337"/>
      <c r="G88" s="338"/>
      <c r="H88" s="1"/>
      <c r="I88" s="1"/>
      <c r="J88" s="4"/>
      <c r="O88" s="4"/>
      <c r="P88" s="4"/>
      <c r="Q88" s="4"/>
      <c r="R88" s="4"/>
      <c r="S88" s="4"/>
      <c r="T88" s="4"/>
      <c r="V88" s="4"/>
      <c r="W88" s="4"/>
      <c r="X88" s="4"/>
      <c r="Z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" customHeight="1" x14ac:dyDescent="0.25">
      <c r="A89" s="334"/>
      <c r="B89" s="335"/>
      <c r="C89" s="336"/>
      <c r="D89" s="337"/>
      <c r="E89" s="337"/>
      <c r="F89" s="337"/>
      <c r="G89" s="338"/>
      <c r="H89" s="1"/>
      <c r="I89" s="1"/>
      <c r="J89" s="4"/>
      <c r="O89" s="4"/>
      <c r="P89" s="4"/>
      <c r="Q89" s="4"/>
      <c r="R89" s="4"/>
      <c r="S89" s="4"/>
      <c r="T89" s="4"/>
      <c r="V89" s="4"/>
      <c r="W89" s="4"/>
      <c r="X89" s="4"/>
      <c r="Z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2" customHeight="1" x14ac:dyDescent="0.25">
      <c r="A90" s="334"/>
      <c r="B90" s="335"/>
      <c r="C90" s="336"/>
      <c r="D90" s="337"/>
      <c r="E90" s="337"/>
      <c r="F90" s="337"/>
      <c r="G90" s="338"/>
      <c r="H90" s="1"/>
      <c r="I90" s="1"/>
      <c r="J90" s="4"/>
      <c r="O90" s="4"/>
      <c r="P90" s="4"/>
      <c r="Q90" s="4"/>
      <c r="R90" s="4"/>
      <c r="S90" s="4"/>
      <c r="T90" s="4"/>
      <c r="V90" s="4"/>
      <c r="W90" s="4"/>
      <c r="X90" s="4"/>
      <c r="Z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" customHeight="1" x14ac:dyDescent="0.25">
      <c r="A91" s="334"/>
      <c r="B91" s="335"/>
      <c r="C91" s="336"/>
      <c r="D91" s="337"/>
      <c r="E91" s="337"/>
      <c r="F91" s="337"/>
      <c r="G91" s="338"/>
      <c r="H91" s="1"/>
      <c r="I91" s="1"/>
      <c r="J91" s="4"/>
      <c r="O91" s="4"/>
      <c r="P91" s="4"/>
      <c r="Q91" s="4"/>
      <c r="R91" s="4"/>
      <c r="S91" s="4"/>
      <c r="T91" s="4"/>
      <c r="V91" s="4"/>
      <c r="W91" s="4"/>
      <c r="X91" s="4"/>
      <c r="Z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2" customHeight="1" x14ac:dyDescent="0.25">
      <c r="A92" s="334"/>
      <c r="B92" s="335"/>
      <c r="C92" s="336"/>
      <c r="D92" s="337"/>
      <c r="E92" s="337"/>
      <c r="F92" s="337"/>
      <c r="G92" s="338"/>
      <c r="H92" s="1"/>
      <c r="I92" s="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V92" s="4"/>
      <c r="W92" s="4"/>
      <c r="X92" s="4"/>
      <c r="Z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2" customHeight="1" x14ac:dyDescent="0.25">
      <c r="A93" s="76"/>
      <c r="B93" s="9"/>
      <c r="C93" s="8" t="s">
        <v>86</v>
      </c>
      <c r="D93" s="9"/>
      <c r="E93" s="9"/>
      <c r="F93" s="9"/>
      <c r="G93" s="9"/>
      <c r="H93" s="77">
        <f>SUM(H85:H92)</f>
        <v>0</v>
      </c>
      <c r="I93" s="7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V93" s="4"/>
      <c r="W93" s="4"/>
      <c r="X93" s="4"/>
      <c r="Z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2" customHeight="1" thickBot="1" x14ac:dyDescent="0.3">
      <c r="A94" s="24"/>
      <c r="B94" s="25"/>
      <c r="C94" s="26" t="s">
        <v>87</v>
      </c>
      <c r="D94" s="25"/>
      <c r="E94" s="25"/>
      <c r="F94" s="25"/>
      <c r="G94" s="79"/>
      <c r="H94" s="79"/>
      <c r="I94" s="80">
        <f>SUM(I85:I92)</f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V94" s="4"/>
      <c r="W94" s="4"/>
      <c r="X94" s="4"/>
      <c r="Z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2" customHeight="1" thickTop="1" thickBot="1" x14ac:dyDescent="0.3">
      <c r="A95" s="4"/>
      <c r="B95" s="4"/>
      <c r="C95" s="4"/>
      <c r="D95" s="4"/>
      <c r="E95" s="4"/>
      <c r="F95" s="4"/>
      <c r="G95" s="21"/>
      <c r="H95" s="2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V95" s="4"/>
      <c r="W95" s="4"/>
      <c r="X95" s="4"/>
      <c r="Z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2" customHeight="1" thickTop="1" x14ac:dyDescent="0.25">
      <c r="A96" s="61" t="s">
        <v>9</v>
      </c>
      <c r="B96" s="18"/>
      <c r="C96" s="18"/>
      <c r="D96" s="18"/>
      <c r="E96" s="18"/>
      <c r="F96" s="18"/>
      <c r="G96" s="81" t="s">
        <v>88</v>
      </c>
      <c r="H96" s="82"/>
      <c r="I96" s="5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V96" s="4"/>
      <c r="W96" s="4"/>
      <c r="X96" s="4"/>
      <c r="Z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2" customHeight="1" x14ac:dyDescent="0.25">
      <c r="A97" s="83"/>
      <c r="B97" s="55"/>
      <c r="C97" s="84" t="s">
        <v>41</v>
      </c>
      <c r="D97" s="56" t="s">
        <v>44</v>
      </c>
      <c r="E97" s="56" t="s">
        <v>89</v>
      </c>
      <c r="F97" s="56" t="s">
        <v>41</v>
      </c>
      <c r="G97" s="34" t="s">
        <v>90</v>
      </c>
      <c r="H97" s="35" t="s">
        <v>41</v>
      </c>
      <c r="I97" s="8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V97" s="4"/>
      <c r="W97" s="4"/>
      <c r="X97" s="4"/>
      <c r="Z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2" customHeight="1" x14ac:dyDescent="0.25">
      <c r="A98" s="28"/>
      <c r="B98" s="58"/>
      <c r="C98" s="4"/>
      <c r="D98" s="34" t="s">
        <v>91</v>
      </c>
      <c r="E98" s="34" t="s">
        <v>51</v>
      </c>
      <c r="F98" s="34" t="s">
        <v>92</v>
      </c>
      <c r="G98" s="34" t="s">
        <v>93</v>
      </c>
      <c r="H98" s="35" t="s">
        <v>46</v>
      </c>
      <c r="I98" s="8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V98" s="4"/>
      <c r="W98" s="4"/>
      <c r="X98" s="4"/>
      <c r="Z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2" customHeight="1" x14ac:dyDescent="0.25">
      <c r="A99" s="86" t="s">
        <v>59</v>
      </c>
      <c r="B99" s="87" t="s">
        <v>69</v>
      </c>
      <c r="C99" s="9"/>
      <c r="D99" s="39" t="s">
        <v>94</v>
      </c>
      <c r="E99" s="39" t="s">
        <v>95</v>
      </c>
      <c r="F99" s="39" t="s">
        <v>73</v>
      </c>
      <c r="G99" s="39" t="s">
        <v>96</v>
      </c>
      <c r="H99" s="40" t="s">
        <v>51</v>
      </c>
      <c r="I99" s="8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V99" s="4"/>
      <c r="W99" s="4"/>
      <c r="X99" s="4"/>
      <c r="Z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2" customHeight="1" x14ac:dyDescent="0.25">
      <c r="A100" s="60"/>
      <c r="B100" s="334"/>
      <c r="C100" s="335"/>
      <c r="D100" s="1">
        <v>0</v>
      </c>
      <c r="E100" s="1">
        <v>0</v>
      </c>
      <c r="F100" s="305"/>
      <c r="G100" s="1">
        <v>0</v>
      </c>
      <c r="H100" s="89">
        <f>IF(D100=0,E100*G100/100,D100*G100/100)</f>
        <v>0</v>
      </c>
      <c r="I100" s="90"/>
      <c r="J100" s="4"/>
      <c r="Z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2" customHeight="1" x14ac:dyDescent="0.25">
      <c r="A101" s="60"/>
      <c r="B101" s="334"/>
      <c r="C101" s="335"/>
      <c r="D101" s="1"/>
      <c r="E101" s="1"/>
      <c r="F101" s="305"/>
      <c r="G101" s="1"/>
      <c r="H101" s="48">
        <f>IF(D101=0,E101*G101/100,D101*G101/100)</f>
        <v>0</v>
      </c>
      <c r="I101" s="90"/>
      <c r="J101" s="4"/>
      <c r="Z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2" customHeight="1" x14ac:dyDescent="0.25">
      <c r="A102" s="91" t="s">
        <v>97</v>
      </c>
      <c r="B102" s="92"/>
      <c r="C102" s="93"/>
      <c r="D102" s="45">
        <f>SUM(D100:D101)</f>
        <v>0</v>
      </c>
      <c r="E102" s="16"/>
      <c r="F102" s="16"/>
      <c r="G102" s="16"/>
      <c r="H102" s="16"/>
      <c r="I102" s="90"/>
      <c r="J102" s="4"/>
      <c r="Z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2" customHeight="1" x14ac:dyDescent="0.25">
      <c r="A103" s="47" t="s">
        <v>98</v>
      </c>
      <c r="B103" s="9"/>
      <c r="C103" s="9"/>
      <c r="D103" s="94"/>
      <c r="E103" s="45">
        <f>SUM(E100:E101)</f>
        <v>0</v>
      </c>
      <c r="F103" s="49"/>
      <c r="G103" s="49"/>
      <c r="H103" s="16"/>
      <c r="I103" s="90"/>
      <c r="J103" s="4"/>
      <c r="Z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2" customHeight="1" thickBot="1" x14ac:dyDescent="0.3">
      <c r="A104" s="51" t="s">
        <v>99</v>
      </c>
      <c r="B104" s="25"/>
      <c r="C104" s="25"/>
      <c r="D104" s="25"/>
      <c r="E104" s="25"/>
      <c r="F104" s="79"/>
      <c r="G104" s="95"/>
      <c r="H104" s="96">
        <f>SUM(H100:H101)</f>
        <v>0</v>
      </c>
      <c r="I104" s="97"/>
      <c r="J104" s="4"/>
      <c r="Z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2" customHeight="1" thickTop="1" x14ac:dyDescent="0.25">
      <c r="A105" s="61" t="s">
        <v>11</v>
      </c>
      <c r="B105" s="18"/>
      <c r="C105" s="18"/>
      <c r="D105" s="18"/>
      <c r="E105" s="18"/>
      <c r="F105" s="18"/>
      <c r="G105" s="52" t="s">
        <v>467</v>
      </c>
      <c r="H105" s="53">
        <f>$E$12</f>
        <v>41183</v>
      </c>
      <c r="I105" s="54"/>
      <c r="J105" s="4"/>
      <c r="Z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2" customHeight="1" x14ac:dyDescent="0.25">
      <c r="A106" s="98"/>
      <c r="B106" s="99"/>
      <c r="C106" s="99"/>
      <c r="D106" s="99"/>
      <c r="E106" s="99"/>
      <c r="F106" s="99"/>
      <c r="G106" s="99"/>
      <c r="H106" s="63"/>
      <c r="I106" s="100"/>
      <c r="J106" s="4"/>
      <c r="Z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2" customHeight="1" x14ac:dyDescent="0.25">
      <c r="A107" s="28"/>
      <c r="B107" s="4"/>
      <c r="C107" s="4"/>
      <c r="D107" s="34" t="s">
        <v>58</v>
      </c>
      <c r="E107" s="34" t="s">
        <v>100</v>
      </c>
      <c r="F107" s="34" t="s">
        <v>46</v>
      </c>
      <c r="G107" s="35" t="s">
        <v>101</v>
      </c>
      <c r="H107" s="56" t="s">
        <v>42</v>
      </c>
      <c r="I107" s="65" t="s">
        <v>102</v>
      </c>
      <c r="J107" s="4"/>
      <c r="Z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" customHeight="1" x14ac:dyDescent="0.25">
      <c r="A108" s="28"/>
      <c r="B108" s="4"/>
      <c r="C108" s="4"/>
      <c r="D108" s="34" t="s">
        <v>103</v>
      </c>
      <c r="E108" s="34" t="s">
        <v>44</v>
      </c>
      <c r="F108" s="34" t="s">
        <v>57</v>
      </c>
      <c r="G108" s="34" t="s">
        <v>100</v>
      </c>
      <c r="H108" s="34" t="s">
        <v>46</v>
      </c>
      <c r="I108" s="36" t="s">
        <v>104</v>
      </c>
      <c r="J108" s="4"/>
      <c r="Z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2" customHeight="1" x14ac:dyDescent="0.25">
      <c r="A109" s="7" t="s">
        <v>69</v>
      </c>
      <c r="B109" s="38"/>
      <c r="C109" s="38"/>
      <c r="D109" s="39" t="s">
        <v>105</v>
      </c>
      <c r="E109" s="39" t="s">
        <v>49</v>
      </c>
      <c r="F109" s="39" t="s">
        <v>49</v>
      </c>
      <c r="G109" s="39" t="s">
        <v>106</v>
      </c>
      <c r="H109" s="40" t="s">
        <v>51</v>
      </c>
      <c r="I109" s="23" t="s">
        <v>107</v>
      </c>
      <c r="J109" s="4"/>
      <c r="Z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2" customHeight="1" x14ac:dyDescent="0.25">
      <c r="A110" s="336" t="s">
        <v>493</v>
      </c>
      <c r="B110" s="337"/>
      <c r="C110" s="338"/>
      <c r="D110" s="1">
        <v>0</v>
      </c>
      <c r="E110" s="306">
        <v>0</v>
      </c>
      <c r="F110" s="306">
        <v>0</v>
      </c>
      <c r="G110" s="89">
        <f t="shared" ref="G110:G117" si="6">D110*E110</f>
        <v>0</v>
      </c>
      <c r="H110" s="101">
        <f t="shared" ref="H110:H117" si="7">D110*F110</f>
        <v>0</v>
      </c>
      <c r="I110" s="102">
        <v>1</v>
      </c>
      <c r="J110" s="4"/>
      <c r="Z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2" customHeight="1" x14ac:dyDescent="0.25">
      <c r="A111" s="336" t="s">
        <v>52</v>
      </c>
      <c r="B111" s="337"/>
      <c r="C111" s="338"/>
      <c r="D111" s="1"/>
      <c r="E111" s="306"/>
      <c r="F111" s="306"/>
      <c r="G111" s="89">
        <f t="shared" si="6"/>
        <v>0</v>
      </c>
      <c r="H111" s="101">
        <f t="shared" si="7"/>
        <v>0</v>
      </c>
      <c r="I111" s="102">
        <v>1</v>
      </c>
      <c r="J111" s="4"/>
      <c r="Z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2" customHeight="1" x14ac:dyDescent="0.25">
      <c r="A112" s="336" t="s">
        <v>52</v>
      </c>
      <c r="B112" s="337"/>
      <c r="C112" s="338"/>
      <c r="D112" s="1"/>
      <c r="E112" s="306"/>
      <c r="F112" s="306"/>
      <c r="G112" s="89">
        <f t="shared" si="6"/>
        <v>0</v>
      </c>
      <c r="H112" s="101">
        <f t="shared" si="7"/>
        <v>0</v>
      </c>
      <c r="I112" s="102">
        <v>1</v>
      </c>
      <c r="J112" s="4"/>
      <c r="Z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ht="12" customHeight="1" x14ac:dyDescent="0.25">
      <c r="A113" s="336" t="s">
        <v>52</v>
      </c>
      <c r="B113" s="337"/>
      <c r="C113" s="338"/>
      <c r="D113" s="1"/>
      <c r="E113" s="306"/>
      <c r="F113" s="306"/>
      <c r="G113" s="89">
        <f t="shared" si="6"/>
        <v>0</v>
      </c>
      <c r="H113" s="101">
        <f t="shared" si="7"/>
        <v>0</v>
      </c>
      <c r="I113" s="102">
        <v>1</v>
      </c>
      <c r="J113" s="4"/>
      <c r="Z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2" customHeight="1" x14ac:dyDescent="0.25">
      <c r="A114" s="336" t="s">
        <v>52</v>
      </c>
      <c r="B114" s="337"/>
      <c r="C114" s="338"/>
      <c r="D114" s="1"/>
      <c r="E114" s="306"/>
      <c r="F114" s="306"/>
      <c r="G114" s="89">
        <f t="shared" si="6"/>
        <v>0</v>
      </c>
      <c r="H114" s="101">
        <f t="shared" si="7"/>
        <v>0</v>
      </c>
      <c r="I114" s="102">
        <v>1</v>
      </c>
      <c r="J114" s="4"/>
      <c r="Z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2" customHeight="1" x14ac:dyDescent="0.25">
      <c r="A115" s="336" t="s">
        <v>52</v>
      </c>
      <c r="B115" s="337"/>
      <c r="C115" s="338"/>
      <c r="D115" s="1"/>
      <c r="E115" s="306"/>
      <c r="F115" s="306"/>
      <c r="G115" s="89">
        <f t="shared" si="6"/>
        <v>0</v>
      </c>
      <c r="H115" s="101">
        <f t="shared" si="7"/>
        <v>0</v>
      </c>
      <c r="I115" s="102">
        <v>1</v>
      </c>
      <c r="J115" s="4"/>
      <c r="Z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2" customHeight="1" x14ac:dyDescent="0.25">
      <c r="A116" s="336" t="s">
        <v>52</v>
      </c>
      <c r="B116" s="337"/>
      <c r="C116" s="338"/>
      <c r="D116" s="1"/>
      <c r="E116" s="306"/>
      <c r="F116" s="306"/>
      <c r="G116" s="89">
        <f t="shared" si="6"/>
        <v>0</v>
      </c>
      <c r="H116" s="101">
        <f t="shared" si="7"/>
        <v>0</v>
      </c>
      <c r="I116" s="102">
        <v>1</v>
      </c>
      <c r="J116" s="4"/>
      <c r="Z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2" customHeight="1" x14ac:dyDescent="0.25">
      <c r="A117" s="336" t="s">
        <v>52</v>
      </c>
      <c r="B117" s="337"/>
      <c r="C117" s="338"/>
      <c r="D117" s="1"/>
      <c r="E117" s="306"/>
      <c r="F117" s="306"/>
      <c r="G117" s="48">
        <f t="shared" si="6"/>
        <v>0</v>
      </c>
      <c r="H117" s="101">
        <f t="shared" si="7"/>
        <v>0</v>
      </c>
      <c r="I117" s="102">
        <v>1</v>
      </c>
      <c r="J117" s="4"/>
      <c r="Z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2" customHeight="1" x14ac:dyDescent="0.25">
      <c r="A118" s="47" t="s">
        <v>108</v>
      </c>
      <c r="B118" s="9"/>
      <c r="C118" s="9"/>
      <c r="D118" s="9"/>
      <c r="E118" s="9"/>
      <c r="F118" s="9"/>
      <c r="G118" s="48">
        <f>SUM(G110:G117)</f>
        <v>0</v>
      </c>
      <c r="H118" s="16"/>
      <c r="I118" s="9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V118" s="4"/>
      <c r="W118" s="4"/>
      <c r="X118" s="4"/>
      <c r="Z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2" customHeight="1" x14ac:dyDescent="0.25">
      <c r="A119" s="47" t="s">
        <v>109</v>
      </c>
      <c r="B119" s="9"/>
      <c r="C119" s="9"/>
      <c r="D119" s="9"/>
      <c r="E119" s="9"/>
      <c r="F119" s="9"/>
      <c r="G119" s="94"/>
      <c r="H119" s="72">
        <f>SUM(H110:H117)</f>
        <v>0</v>
      </c>
      <c r="I119" s="90"/>
      <c r="J119" s="4"/>
      <c r="Z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2" customHeight="1" x14ac:dyDescent="0.25">
      <c r="A120" s="62" t="s">
        <v>110</v>
      </c>
      <c r="B120" s="63"/>
      <c r="C120" s="63"/>
      <c r="D120" s="63"/>
      <c r="E120" s="63"/>
      <c r="F120" s="63"/>
      <c r="G120" s="77">
        <f>(1-I110)*G110+(1-I111)*G111+(1-I112)*G112+(1-I113)*G113+(1-I114)*G114+(1-I115)*G115+(1-I116)*G116+(1-I117)*G117</f>
        <v>0</v>
      </c>
      <c r="H120" s="103">
        <f>H110*(1-I110)+H111*(1-I111)+H112*(1-I112)+H113*(1-I113)+H114*(1-I114)+H115*(1-I115)+H116*(1-I116)+H117*(1-I117)</f>
        <v>0</v>
      </c>
      <c r="I120" s="5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V120" s="4"/>
      <c r="W120" s="4"/>
      <c r="X120" s="4"/>
      <c r="Z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2" customHeight="1" thickBot="1" x14ac:dyDescent="0.3">
      <c r="A121" s="104" t="s">
        <v>111</v>
      </c>
      <c r="B121" s="79"/>
      <c r="C121" s="79"/>
      <c r="D121" s="79"/>
      <c r="E121" s="79"/>
      <c r="F121" s="79"/>
      <c r="G121" s="105">
        <f>I110*G110+I111*G111+I112*G112+I113*G113+I114*G114+I115*G115+I116*G116+I117*G117</f>
        <v>0</v>
      </c>
      <c r="H121" s="106">
        <f>H110*I110+H111*I111+H112*I112+H113*I113+H114*I114+H115*I115+H116*I116+H117*I117</f>
        <v>0</v>
      </c>
      <c r="I121" s="107"/>
      <c r="J121" s="4"/>
      <c r="Z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2" customHeight="1" thickTop="1" thickBot="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Z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2" customHeight="1" thickTop="1" x14ac:dyDescent="0.25">
      <c r="A123" s="61" t="s">
        <v>13</v>
      </c>
      <c r="B123" s="18"/>
      <c r="C123" s="18"/>
      <c r="D123" s="18"/>
      <c r="E123" s="30"/>
      <c r="F123" s="18"/>
      <c r="G123" s="18"/>
      <c r="H123" s="52"/>
      <c r="I123" s="108"/>
      <c r="J123" s="4"/>
      <c r="Z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2" customHeight="1" x14ac:dyDescent="0.25">
      <c r="A124" s="109" t="s">
        <v>112</v>
      </c>
      <c r="B124" s="110"/>
      <c r="C124" s="110"/>
      <c r="D124" s="111"/>
      <c r="E124" s="112" t="s">
        <v>55</v>
      </c>
      <c r="F124" s="56" t="s">
        <v>113</v>
      </c>
      <c r="G124" s="56" t="s">
        <v>41</v>
      </c>
      <c r="H124" s="56" t="s">
        <v>46</v>
      </c>
      <c r="I124" s="65" t="s">
        <v>42</v>
      </c>
      <c r="J124" s="4"/>
      <c r="Z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2" customHeight="1" x14ac:dyDescent="0.25">
      <c r="A125" s="113" t="s">
        <v>114</v>
      </c>
      <c r="B125" s="114"/>
      <c r="C125" s="38"/>
      <c r="D125" s="115"/>
      <c r="E125" s="112" t="s">
        <v>115</v>
      </c>
      <c r="F125" s="34" t="s">
        <v>116</v>
      </c>
      <c r="G125" s="34" t="s">
        <v>117</v>
      </c>
      <c r="H125" s="34" t="s">
        <v>57</v>
      </c>
      <c r="I125" s="36" t="s">
        <v>46</v>
      </c>
      <c r="J125" s="4"/>
      <c r="Z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2" customHeight="1" x14ac:dyDescent="0.25">
      <c r="A126" s="116" t="s">
        <v>69</v>
      </c>
      <c r="B126" s="117"/>
      <c r="C126" s="117"/>
      <c r="D126" s="118"/>
      <c r="E126" s="41" t="s">
        <v>118</v>
      </c>
      <c r="F126" s="39" t="s">
        <v>119</v>
      </c>
      <c r="G126" s="39" t="s">
        <v>120</v>
      </c>
      <c r="H126" s="39" t="s">
        <v>49</v>
      </c>
      <c r="I126" s="23" t="s">
        <v>51</v>
      </c>
      <c r="J126" s="4"/>
      <c r="Z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2" customHeight="1" x14ac:dyDescent="0.25">
      <c r="A127" s="320" t="s">
        <v>483</v>
      </c>
      <c r="B127" s="321"/>
      <c r="C127" s="321"/>
      <c r="D127" s="321"/>
      <c r="E127" s="119">
        <v>0</v>
      </c>
      <c r="F127" s="1">
        <v>0</v>
      </c>
      <c r="G127" s="44">
        <f>E127-F127</f>
        <v>0</v>
      </c>
      <c r="H127" s="306">
        <v>0</v>
      </c>
      <c r="I127" s="44">
        <f>E127*H127</f>
        <v>0</v>
      </c>
      <c r="J127" s="4"/>
      <c r="Z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2" customHeight="1" x14ac:dyDescent="0.25">
      <c r="A128" s="320" t="s">
        <v>484</v>
      </c>
      <c r="B128" s="321"/>
      <c r="C128" s="321"/>
      <c r="D128" s="321"/>
      <c r="E128" s="119"/>
      <c r="F128" s="1"/>
      <c r="G128" s="44">
        <f t="shared" ref="G128:G140" si="8">E128-F128</f>
        <v>0</v>
      </c>
      <c r="H128" s="306"/>
      <c r="I128" s="44">
        <f t="shared" ref="I128:I140" si="9">E128*H128</f>
        <v>0</v>
      </c>
      <c r="J128" s="4"/>
      <c r="Z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2" customHeight="1" x14ac:dyDescent="0.25">
      <c r="A129" s="334" t="s">
        <v>485</v>
      </c>
      <c r="B129" s="335"/>
      <c r="C129" s="335"/>
      <c r="D129" s="335"/>
      <c r="E129" s="119"/>
      <c r="F129" s="1"/>
      <c r="G129" s="44">
        <f t="shared" si="8"/>
        <v>0</v>
      </c>
      <c r="H129" s="306"/>
      <c r="I129" s="44">
        <f t="shared" si="9"/>
        <v>0</v>
      </c>
      <c r="J129" s="4"/>
      <c r="Z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2" customHeight="1" x14ac:dyDescent="0.25">
      <c r="A130" s="334" t="s">
        <v>486</v>
      </c>
      <c r="B130" s="335"/>
      <c r="C130" s="335"/>
      <c r="D130" s="335"/>
      <c r="E130" s="119"/>
      <c r="F130" s="1"/>
      <c r="G130" s="44">
        <f t="shared" si="8"/>
        <v>0</v>
      </c>
      <c r="H130" s="306"/>
      <c r="I130" s="44">
        <f t="shared" si="9"/>
        <v>0</v>
      </c>
      <c r="J130" s="4"/>
      <c r="Z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2" customHeight="1" x14ac:dyDescent="0.25">
      <c r="A131" s="334" t="s">
        <v>487</v>
      </c>
      <c r="B131" s="335"/>
      <c r="C131" s="335"/>
      <c r="D131" s="335"/>
      <c r="E131" s="119"/>
      <c r="F131" s="1"/>
      <c r="G131" s="44">
        <f t="shared" si="8"/>
        <v>0</v>
      </c>
      <c r="H131" s="306"/>
      <c r="I131" s="44">
        <f t="shared" si="9"/>
        <v>0</v>
      </c>
      <c r="J131" s="4"/>
      <c r="Z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2" customHeight="1" x14ac:dyDescent="0.25">
      <c r="A132" s="334" t="s">
        <v>488</v>
      </c>
      <c r="B132" s="335"/>
      <c r="C132" s="335"/>
      <c r="D132" s="335"/>
      <c r="E132" s="119"/>
      <c r="F132" s="1"/>
      <c r="G132" s="44">
        <f t="shared" si="8"/>
        <v>0</v>
      </c>
      <c r="H132" s="306"/>
      <c r="I132" s="44">
        <f t="shared" si="9"/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V132" s="4"/>
      <c r="W132" s="4"/>
      <c r="X132" s="4"/>
      <c r="Z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2" customHeight="1" x14ac:dyDescent="0.25">
      <c r="A133" s="334" t="s">
        <v>480</v>
      </c>
      <c r="B133" s="335"/>
      <c r="C133" s="335"/>
      <c r="D133" s="335"/>
      <c r="E133" s="119"/>
      <c r="F133" s="1"/>
      <c r="G133" s="44">
        <f t="shared" si="8"/>
        <v>0</v>
      </c>
      <c r="H133" s="306"/>
      <c r="I133" s="44">
        <f t="shared" si="9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V133" s="4"/>
      <c r="W133" s="4"/>
      <c r="X133" s="4"/>
      <c r="Z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2" customHeight="1" x14ac:dyDescent="0.25">
      <c r="A134" s="334" t="s">
        <v>481</v>
      </c>
      <c r="B134" s="335"/>
      <c r="C134" s="335"/>
      <c r="D134" s="335"/>
      <c r="E134" s="119"/>
      <c r="F134" s="1"/>
      <c r="G134" s="44">
        <f t="shared" si="8"/>
        <v>0</v>
      </c>
      <c r="H134" s="306"/>
      <c r="I134" s="44">
        <f t="shared" si="9"/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V134" s="4"/>
      <c r="W134" s="4"/>
      <c r="X134" s="4"/>
      <c r="Z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2" customHeight="1" x14ac:dyDescent="0.25">
      <c r="A135" s="334" t="s">
        <v>121</v>
      </c>
      <c r="B135" s="335"/>
      <c r="C135" s="335"/>
      <c r="D135" s="335"/>
      <c r="E135" s="119"/>
      <c r="F135" s="1"/>
      <c r="G135" s="44">
        <f t="shared" si="8"/>
        <v>0</v>
      </c>
      <c r="H135" s="306"/>
      <c r="I135" s="44">
        <f t="shared" si="9"/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V135" s="4"/>
      <c r="W135" s="4"/>
      <c r="X135" s="4"/>
      <c r="Z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2" customHeight="1" x14ac:dyDescent="0.25">
      <c r="A136" s="334" t="s">
        <v>52</v>
      </c>
      <c r="B136" s="335"/>
      <c r="C136" s="335"/>
      <c r="D136" s="335"/>
      <c r="E136" s="119"/>
      <c r="F136" s="1"/>
      <c r="G136" s="44">
        <f t="shared" si="8"/>
        <v>0</v>
      </c>
      <c r="H136" s="306"/>
      <c r="I136" s="44">
        <f t="shared" si="9"/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V136" s="4"/>
      <c r="W136" s="4"/>
      <c r="X136" s="4"/>
      <c r="Z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2" customHeight="1" x14ac:dyDescent="0.25">
      <c r="A137" s="334" t="s">
        <v>52</v>
      </c>
      <c r="B137" s="335"/>
      <c r="C137" s="335"/>
      <c r="D137" s="335"/>
      <c r="E137" s="119"/>
      <c r="F137" s="1"/>
      <c r="G137" s="44">
        <f t="shared" si="8"/>
        <v>0</v>
      </c>
      <c r="H137" s="306"/>
      <c r="I137" s="44">
        <f t="shared" si="9"/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V137" s="4"/>
      <c r="W137" s="4"/>
      <c r="X137" s="4"/>
      <c r="Z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2" customHeight="1" x14ac:dyDescent="0.25">
      <c r="A138" s="334" t="s">
        <v>52</v>
      </c>
      <c r="B138" s="335"/>
      <c r="C138" s="335"/>
      <c r="D138" s="335"/>
      <c r="E138" s="119"/>
      <c r="F138" s="1"/>
      <c r="G138" s="44">
        <f t="shared" si="8"/>
        <v>0</v>
      </c>
      <c r="H138" s="306"/>
      <c r="I138" s="44">
        <f t="shared" si="9"/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V138" s="4"/>
      <c r="W138" s="4"/>
      <c r="X138" s="4"/>
      <c r="Z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2" customHeight="1" x14ac:dyDescent="0.25">
      <c r="A139" s="334" t="s">
        <v>52</v>
      </c>
      <c r="B139" s="335"/>
      <c r="C139" s="335"/>
      <c r="D139" s="335"/>
      <c r="E139" s="119"/>
      <c r="F139" s="1"/>
      <c r="G139" s="44">
        <f t="shared" si="8"/>
        <v>0</v>
      </c>
      <c r="H139" s="306"/>
      <c r="I139" s="44">
        <f t="shared" si="9"/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V139" s="4"/>
      <c r="W139" s="4"/>
      <c r="X139" s="4"/>
      <c r="Z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2" customHeight="1" x14ac:dyDescent="0.25">
      <c r="A140" s="334" t="s">
        <v>52</v>
      </c>
      <c r="B140" s="335"/>
      <c r="C140" s="335"/>
      <c r="D140" s="335"/>
      <c r="E140" s="119"/>
      <c r="F140" s="1"/>
      <c r="G140" s="44">
        <f t="shared" si="8"/>
        <v>0</v>
      </c>
      <c r="H140" s="306"/>
      <c r="I140" s="44">
        <f t="shared" si="9"/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V140" s="4"/>
      <c r="W140" s="4"/>
      <c r="X140" s="4"/>
      <c r="Z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2" customHeight="1" x14ac:dyDescent="0.25">
      <c r="A141" s="120"/>
      <c r="B141" s="121" t="s">
        <v>122</v>
      </c>
      <c r="C141" s="122"/>
      <c r="D141" s="122"/>
      <c r="E141" s="123"/>
      <c r="F141" s="123"/>
      <c r="G141" s="21"/>
      <c r="H141" s="22"/>
      <c r="I141" s="70">
        <f>SUM(I127:I140)</f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V141" s="4"/>
      <c r="W141" s="4"/>
      <c r="X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2" customHeight="1" x14ac:dyDescent="0.25">
      <c r="A142" s="124" t="s">
        <v>123</v>
      </c>
      <c r="B142" s="125"/>
      <c r="C142" s="125"/>
      <c r="D142" s="126" t="s">
        <v>55</v>
      </c>
      <c r="E142" s="127" t="s">
        <v>94</v>
      </c>
      <c r="F142" s="128"/>
      <c r="G142" s="129"/>
      <c r="H142" s="130"/>
      <c r="I142" s="65" t="s">
        <v>42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V142" s="4"/>
      <c r="W142" s="4"/>
      <c r="X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2" customHeight="1" x14ac:dyDescent="0.25">
      <c r="A143" s="124" t="s">
        <v>114</v>
      </c>
      <c r="B143" s="125"/>
      <c r="C143" s="125"/>
      <c r="D143" s="126" t="s">
        <v>124</v>
      </c>
      <c r="E143" s="126" t="s">
        <v>125</v>
      </c>
      <c r="F143" s="126" t="s">
        <v>45</v>
      </c>
      <c r="G143" s="34" t="s">
        <v>117</v>
      </c>
      <c r="H143" s="126" t="s">
        <v>46</v>
      </c>
      <c r="I143" s="36" t="s">
        <v>46</v>
      </c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V143" s="4"/>
      <c r="W143" s="4"/>
      <c r="X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2" customHeight="1" x14ac:dyDescent="0.25">
      <c r="A144" s="131" t="s">
        <v>69</v>
      </c>
      <c r="B144" s="132"/>
      <c r="C144" s="132"/>
      <c r="D144" s="133" t="s">
        <v>126</v>
      </c>
      <c r="E144" s="133" t="s">
        <v>65</v>
      </c>
      <c r="F144" s="133" t="s">
        <v>44</v>
      </c>
      <c r="G144" s="39" t="s">
        <v>120</v>
      </c>
      <c r="H144" s="133" t="s">
        <v>127</v>
      </c>
      <c r="I144" s="23" t="s">
        <v>51</v>
      </c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V144" s="4"/>
      <c r="W144" s="4"/>
      <c r="X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2" customHeight="1" x14ac:dyDescent="0.25">
      <c r="A145" s="334" t="s">
        <v>52</v>
      </c>
      <c r="B145" s="335"/>
      <c r="C145" s="335"/>
      <c r="D145" s="1">
        <v>0</v>
      </c>
      <c r="E145" s="306">
        <v>0</v>
      </c>
      <c r="F145" s="134">
        <f t="shared" ref="F145:F153" si="10">D145*E145</f>
        <v>0</v>
      </c>
      <c r="G145" s="1">
        <v>0</v>
      </c>
      <c r="H145" s="306">
        <v>0</v>
      </c>
      <c r="I145" s="44">
        <f t="shared" ref="I145:I153" si="11">D145*H145</f>
        <v>0</v>
      </c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V145" s="4"/>
      <c r="W145" s="4"/>
      <c r="X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2" customHeight="1" x14ac:dyDescent="0.25">
      <c r="A146" s="334" t="s">
        <v>52</v>
      </c>
      <c r="B146" s="335"/>
      <c r="C146" s="335"/>
      <c r="D146" s="1"/>
      <c r="E146" s="306"/>
      <c r="F146" s="134">
        <f t="shared" si="10"/>
        <v>0</v>
      </c>
      <c r="G146" s="1"/>
      <c r="H146" s="306"/>
      <c r="I146" s="44">
        <f t="shared" si="11"/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V146" s="4"/>
      <c r="W146" s="4"/>
      <c r="X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2" customHeight="1" x14ac:dyDescent="0.25">
      <c r="A147" s="334" t="s">
        <v>52</v>
      </c>
      <c r="B147" s="335"/>
      <c r="C147" s="335"/>
      <c r="D147" s="1"/>
      <c r="E147" s="306"/>
      <c r="F147" s="134">
        <f t="shared" si="10"/>
        <v>0</v>
      </c>
      <c r="G147" s="1"/>
      <c r="H147" s="306"/>
      <c r="I147" s="44">
        <f t="shared" si="11"/>
        <v>0</v>
      </c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V147" s="4"/>
      <c r="W147" s="4"/>
      <c r="X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2" customHeight="1" x14ac:dyDescent="0.25">
      <c r="A148" s="334" t="s">
        <v>52</v>
      </c>
      <c r="B148" s="335"/>
      <c r="C148" s="335"/>
      <c r="D148" s="1"/>
      <c r="E148" s="306"/>
      <c r="F148" s="134">
        <f t="shared" si="10"/>
        <v>0</v>
      </c>
      <c r="G148" s="1"/>
      <c r="H148" s="306"/>
      <c r="I148" s="44">
        <f t="shared" si="11"/>
        <v>0</v>
      </c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V148" s="4"/>
      <c r="W148" s="4"/>
      <c r="X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2" customHeight="1" x14ac:dyDescent="0.25">
      <c r="A149" s="334" t="s">
        <v>52</v>
      </c>
      <c r="B149" s="335"/>
      <c r="C149" s="335"/>
      <c r="D149" s="1"/>
      <c r="E149" s="306"/>
      <c r="F149" s="134">
        <f t="shared" si="10"/>
        <v>0</v>
      </c>
      <c r="G149" s="1"/>
      <c r="H149" s="306"/>
      <c r="I149" s="44">
        <f t="shared" si="11"/>
        <v>0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V149" s="4"/>
      <c r="W149" s="4"/>
      <c r="X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2" customHeight="1" x14ac:dyDescent="0.25">
      <c r="A150" s="334" t="s">
        <v>52</v>
      </c>
      <c r="B150" s="335"/>
      <c r="C150" s="335"/>
      <c r="D150" s="1"/>
      <c r="E150" s="306"/>
      <c r="F150" s="134">
        <f t="shared" si="10"/>
        <v>0</v>
      </c>
      <c r="G150" s="1"/>
      <c r="H150" s="306"/>
      <c r="I150" s="44">
        <f t="shared" si="11"/>
        <v>0</v>
      </c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V150" s="4"/>
      <c r="W150" s="4"/>
      <c r="X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2" customHeight="1" x14ac:dyDescent="0.25">
      <c r="A151" s="334" t="s">
        <v>52</v>
      </c>
      <c r="B151" s="335"/>
      <c r="C151" s="335"/>
      <c r="D151" s="1"/>
      <c r="E151" s="306"/>
      <c r="F151" s="134">
        <f t="shared" si="10"/>
        <v>0</v>
      </c>
      <c r="G151" s="1"/>
      <c r="H151" s="306"/>
      <c r="I151" s="44">
        <f t="shared" si="11"/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V151" s="4"/>
      <c r="W151" s="4"/>
      <c r="X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2" customHeight="1" x14ac:dyDescent="0.25">
      <c r="A152" s="334" t="s">
        <v>52</v>
      </c>
      <c r="B152" s="335"/>
      <c r="C152" s="335"/>
      <c r="D152" s="1"/>
      <c r="E152" s="306"/>
      <c r="F152" s="134">
        <f t="shared" si="10"/>
        <v>0</v>
      </c>
      <c r="G152" s="1"/>
      <c r="H152" s="306"/>
      <c r="I152" s="44">
        <f t="shared" si="11"/>
        <v>0</v>
      </c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V152" s="4"/>
      <c r="W152" s="4"/>
      <c r="X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2" customHeight="1" x14ac:dyDescent="0.25">
      <c r="A153" s="334" t="s">
        <v>52</v>
      </c>
      <c r="B153" s="335"/>
      <c r="C153" s="335"/>
      <c r="D153" s="1"/>
      <c r="E153" s="306"/>
      <c r="F153" s="135">
        <f t="shared" si="10"/>
        <v>0</v>
      </c>
      <c r="G153" s="1"/>
      <c r="H153" s="306"/>
      <c r="I153" s="46">
        <f t="shared" si="11"/>
        <v>0</v>
      </c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V153" s="4"/>
      <c r="W153" s="4"/>
      <c r="X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2" customHeight="1" x14ac:dyDescent="0.25">
      <c r="A154" s="47" t="s">
        <v>128</v>
      </c>
      <c r="B154" s="9"/>
      <c r="C154" s="9"/>
      <c r="D154" s="9"/>
      <c r="E154" s="9"/>
      <c r="F154" s="48">
        <f>SUM(F145:F153)</f>
        <v>0</v>
      </c>
      <c r="G154" s="49"/>
      <c r="H154" s="49"/>
      <c r="I154" s="7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2" customHeight="1" thickBot="1" x14ac:dyDescent="0.3">
      <c r="A155" s="51" t="s">
        <v>129</v>
      </c>
      <c r="B155" s="25"/>
      <c r="C155" s="25"/>
      <c r="D155" s="25"/>
      <c r="E155" s="25"/>
      <c r="F155" s="25"/>
      <c r="G155" s="25"/>
      <c r="H155" s="25"/>
      <c r="I155" s="80">
        <f>SUM(I145:I153)</f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V155" s="4"/>
      <c r="W155" s="4"/>
      <c r="X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2" customHeight="1" thickTop="1" x14ac:dyDescent="0.25">
      <c r="A156" s="61" t="s">
        <v>14</v>
      </c>
      <c r="B156" s="18"/>
      <c r="C156" s="18"/>
      <c r="D156" s="18"/>
      <c r="E156" s="18"/>
      <c r="F156" s="18"/>
      <c r="G156" s="52" t="s">
        <v>467</v>
      </c>
      <c r="H156" s="53">
        <f>$E$12</f>
        <v>41183</v>
      </c>
      <c r="I156" s="5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V156" s="4"/>
      <c r="W156" s="4"/>
      <c r="X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2" customHeight="1" x14ac:dyDescent="0.25">
      <c r="A157" s="83"/>
      <c r="B157" s="63"/>
      <c r="C157" s="55"/>
      <c r="D157" s="55"/>
      <c r="E157" s="56" t="s">
        <v>130</v>
      </c>
      <c r="F157" s="55"/>
      <c r="G157" s="64" t="s">
        <v>45</v>
      </c>
      <c r="H157" s="56" t="s">
        <v>45</v>
      </c>
      <c r="I157" s="65" t="s">
        <v>45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V157" s="4"/>
      <c r="W157" s="4"/>
      <c r="X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2" customHeight="1" x14ac:dyDescent="0.25">
      <c r="A158" s="7" t="s">
        <v>131</v>
      </c>
      <c r="B158" s="4"/>
      <c r="C158" s="34" t="s">
        <v>132</v>
      </c>
      <c r="D158" s="34" t="s">
        <v>133</v>
      </c>
      <c r="E158" s="34" t="s">
        <v>134</v>
      </c>
      <c r="F158" s="34" t="s">
        <v>46</v>
      </c>
      <c r="G158" s="35" t="s">
        <v>135</v>
      </c>
      <c r="H158" s="34" t="s">
        <v>133</v>
      </c>
      <c r="I158" s="36" t="s">
        <v>46</v>
      </c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V158" s="4"/>
      <c r="W158" s="4"/>
      <c r="X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2" customHeight="1" x14ac:dyDescent="0.25">
      <c r="A159" s="47" t="s">
        <v>69</v>
      </c>
      <c r="B159" s="9"/>
      <c r="C159" s="39" t="s">
        <v>134</v>
      </c>
      <c r="D159" s="39" t="s">
        <v>77</v>
      </c>
      <c r="E159" s="39" t="s">
        <v>136</v>
      </c>
      <c r="F159" s="39" t="s">
        <v>57</v>
      </c>
      <c r="G159" s="40" t="s">
        <v>137</v>
      </c>
      <c r="H159" s="39" t="s">
        <v>67</v>
      </c>
      <c r="I159" s="23" t="s">
        <v>51</v>
      </c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V159" s="4"/>
      <c r="W159" s="4"/>
      <c r="X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2" customHeight="1" x14ac:dyDescent="0.25">
      <c r="A160" s="334" t="s">
        <v>480</v>
      </c>
      <c r="B160" s="335"/>
      <c r="C160" s="136" t="s">
        <v>522</v>
      </c>
      <c r="D160" s="306">
        <v>1.82</v>
      </c>
      <c r="E160" s="1">
        <v>0</v>
      </c>
      <c r="F160" s="306">
        <v>0</v>
      </c>
      <c r="G160" s="137">
        <f>(F160-D160)*E160</f>
        <v>0</v>
      </c>
      <c r="H160" s="89">
        <f t="shared" ref="H160:I163" si="12">D160*E160</f>
        <v>0</v>
      </c>
      <c r="I160" s="44">
        <f t="shared" si="12"/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V160" s="4"/>
      <c r="W160" s="4"/>
      <c r="X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35" ht="12" customHeight="1" x14ac:dyDescent="0.25">
      <c r="A161" s="334" t="s">
        <v>481</v>
      </c>
      <c r="B161" s="335"/>
      <c r="C161" s="136" t="s">
        <v>522</v>
      </c>
      <c r="D161" s="306">
        <v>5.8</v>
      </c>
      <c r="E161" s="1">
        <v>0</v>
      </c>
      <c r="F161" s="306">
        <v>0</v>
      </c>
      <c r="G161" s="137">
        <f>(F161-D161)*E161</f>
        <v>0</v>
      </c>
      <c r="H161" s="89">
        <f t="shared" si="12"/>
        <v>0</v>
      </c>
      <c r="I161" s="44">
        <f t="shared" si="12"/>
        <v>0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V161" s="4"/>
      <c r="W161" s="4"/>
      <c r="X161" s="4"/>
      <c r="Z161" s="4"/>
      <c r="AB161" s="4"/>
      <c r="AC161" s="4"/>
      <c r="AD161" s="4"/>
      <c r="AE161" s="4"/>
      <c r="AF161" s="4"/>
      <c r="AG161" s="4"/>
      <c r="AH161" s="4"/>
      <c r="AI161" s="4"/>
    </row>
    <row r="162" spans="1:35" ht="12" customHeight="1" x14ac:dyDescent="0.25">
      <c r="A162" s="334" t="s">
        <v>121</v>
      </c>
      <c r="B162" s="335"/>
      <c r="C162" s="136" t="s">
        <v>522</v>
      </c>
      <c r="D162" s="306">
        <v>6</v>
      </c>
      <c r="E162" s="1">
        <v>0</v>
      </c>
      <c r="F162" s="306">
        <v>0</v>
      </c>
      <c r="G162" s="137">
        <f>(F162-D162)*E162</f>
        <v>0</v>
      </c>
      <c r="H162" s="89">
        <f t="shared" si="12"/>
        <v>0</v>
      </c>
      <c r="I162" s="44">
        <f t="shared" si="12"/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V162" s="4"/>
      <c r="W162" s="4"/>
      <c r="X162" s="4"/>
      <c r="Z162" s="4"/>
      <c r="AB162" s="4"/>
      <c r="AC162" s="4"/>
      <c r="AD162" s="4"/>
      <c r="AE162" s="4"/>
      <c r="AF162" s="4"/>
      <c r="AG162" s="4"/>
      <c r="AH162" s="4"/>
      <c r="AI162" s="4"/>
    </row>
    <row r="163" spans="1:35" ht="12" customHeight="1" x14ac:dyDescent="0.25">
      <c r="A163" s="334" t="s">
        <v>52</v>
      </c>
      <c r="B163" s="335"/>
      <c r="C163" s="136"/>
      <c r="D163" s="306"/>
      <c r="E163" s="1"/>
      <c r="F163" s="306"/>
      <c r="G163" s="137">
        <f>(F163-D163)*E163</f>
        <v>0</v>
      </c>
      <c r="H163" s="89">
        <f t="shared" si="12"/>
        <v>0</v>
      </c>
      <c r="I163" s="44">
        <f t="shared" si="12"/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V163" s="4"/>
      <c r="W163" s="4"/>
      <c r="X163" s="4"/>
      <c r="Z163" s="4"/>
      <c r="AB163" s="4"/>
      <c r="AC163" s="4"/>
      <c r="AD163" s="4"/>
      <c r="AE163" s="4"/>
      <c r="AF163" s="4"/>
      <c r="AG163" s="4"/>
      <c r="AH163" s="4"/>
      <c r="AI163" s="4"/>
    </row>
    <row r="164" spans="1:35" ht="12" customHeight="1" x14ac:dyDescent="0.25">
      <c r="A164" s="83"/>
      <c r="B164" s="138" t="s">
        <v>138</v>
      </c>
      <c r="C164" s="9"/>
      <c r="D164" s="9"/>
      <c r="E164" s="9"/>
      <c r="F164" s="9"/>
      <c r="G164" s="72">
        <f>SUM(G160:G163)</f>
        <v>0</v>
      </c>
      <c r="H164" s="139"/>
      <c r="I164" s="90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V164" s="4"/>
      <c r="W164" s="4"/>
      <c r="X164" s="4"/>
      <c r="Z164" s="4"/>
    </row>
    <row r="165" spans="1:35" ht="12" customHeight="1" x14ac:dyDescent="0.25">
      <c r="A165" s="83"/>
      <c r="B165" s="138" t="s">
        <v>139</v>
      </c>
      <c r="C165" s="4"/>
      <c r="D165" s="4"/>
      <c r="E165" s="4"/>
      <c r="F165" s="4"/>
      <c r="G165" s="4"/>
      <c r="H165" s="140">
        <f>SUM(H160:H163)</f>
        <v>0</v>
      </c>
      <c r="I165" s="90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V165" s="4"/>
      <c r="W165" s="4"/>
      <c r="X165" s="4"/>
      <c r="Z165" s="4"/>
    </row>
    <row r="166" spans="1:35" ht="12" customHeight="1" thickBot="1" x14ac:dyDescent="0.3">
      <c r="A166" s="141"/>
      <c r="B166" s="142" t="s">
        <v>140</v>
      </c>
      <c r="C166" s="79"/>
      <c r="D166" s="79"/>
      <c r="E166" s="79"/>
      <c r="F166" s="79"/>
      <c r="G166" s="79"/>
      <c r="H166" s="95"/>
      <c r="I166" s="143">
        <f>SUM(I160:I163)</f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V166" s="4"/>
      <c r="W166" s="4"/>
      <c r="X166" s="4"/>
      <c r="Z166" s="4"/>
    </row>
    <row r="167" spans="1:35" ht="12" customHeight="1" thickTop="1" thickBot="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V167" s="4"/>
      <c r="W167" s="4"/>
      <c r="X167" s="4"/>
      <c r="Z167" s="4"/>
    </row>
    <row r="168" spans="1:35" ht="12" customHeight="1" thickTop="1" x14ac:dyDescent="0.25">
      <c r="A168" s="61" t="s">
        <v>141</v>
      </c>
      <c r="B168" s="18"/>
      <c r="C168" s="18"/>
      <c r="D168" s="18"/>
      <c r="E168" s="18"/>
      <c r="F168" s="18"/>
      <c r="G168" s="52"/>
      <c r="H168" s="53"/>
      <c r="I168" s="5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V168" s="4"/>
      <c r="W168" s="4"/>
      <c r="X168" s="4"/>
      <c r="Z168" s="4"/>
    </row>
    <row r="169" spans="1:35" ht="12" customHeight="1" x14ac:dyDescent="0.25">
      <c r="A169" s="62" t="s">
        <v>142</v>
      </c>
      <c r="B169" s="63"/>
      <c r="C169" s="63"/>
      <c r="D169" s="63"/>
      <c r="E169" s="63"/>
      <c r="F169" s="56" t="s">
        <v>41</v>
      </c>
      <c r="G169" s="56" t="s">
        <v>143</v>
      </c>
      <c r="H169" s="56" t="s">
        <v>46</v>
      </c>
      <c r="I169" s="65" t="s">
        <v>45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V169" s="4"/>
      <c r="W169" s="4"/>
      <c r="X169" s="4"/>
      <c r="Z169" s="4"/>
    </row>
    <row r="170" spans="1:35" ht="12" customHeight="1" x14ac:dyDescent="0.25">
      <c r="A170" s="28" t="s">
        <v>144</v>
      </c>
      <c r="B170" s="4"/>
      <c r="C170" s="4"/>
      <c r="D170" s="4"/>
      <c r="E170" s="4"/>
      <c r="F170" s="34" t="s">
        <v>58</v>
      </c>
      <c r="G170" s="34" t="s">
        <v>145</v>
      </c>
      <c r="H170" s="34" t="s">
        <v>125</v>
      </c>
      <c r="I170" s="36" t="s">
        <v>46</v>
      </c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V170" s="4"/>
      <c r="W170" s="4"/>
      <c r="X170" s="4"/>
      <c r="Z170" s="4"/>
    </row>
    <row r="171" spans="1:35" ht="12" customHeight="1" x14ac:dyDescent="0.25">
      <c r="A171" s="47" t="s">
        <v>69</v>
      </c>
      <c r="B171" s="9"/>
      <c r="C171" s="9"/>
      <c r="D171" s="9"/>
      <c r="E171" s="9"/>
      <c r="F171" s="39" t="s">
        <v>146</v>
      </c>
      <c r="G171" s="39" t="s">
        <v>147</v>
      </c>
      <c r="H171" s="39" t="s">
        <v>148</v>
      </c>
      <c r="I171" s="23" t="s">
        <v>51</v>
      </c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V171" s="4"/>
      <c r="W171" s="4"/>
      <c r="X171" s="4"/>
      <c r="Z171" s="4"/>
    </row>
    <row r="172" spans="1:35" ht="12" customHeight="1" x14ac:dyDescent="0.25">
      <c r="A172" s="336" t="s">
        <v>523</v>
      </c>
      <c r="B172" s="337"/>
      <c r="C172" s="337"/>
      <c r="D172" s="337"/>
      <c r="E172" s="338"/>
      <c r="F172" s="1">
        <v>0</v>
      </c>
      <c r="G172" s="1">
        <v>0</v>
      </c>
      <c r="H172" s="306">
        <v>0</v>
      </c>
      <c r="I172" s="44">
        <f t="shared" ref="I172:I177" si="13">F172*G172*H172</f>
        <v>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V172" s="4"/>
      <c r="W172" s="4"/>
      <c r="X172" s="4"/>
      <c r="Z172" s="4"/>
    </row>
    <row r="173" spans="1:35" ht="12" customHeight="1" x14ac:dyDescent="0.25">
      <c r="A173" s="336" t="s">
        <v>524</v>
      </c>
      <c r="B173" s="337"/>
      <c r="C173" s="337"/>
      <c r="D173" s="337"/>
      <c r="E173" s="338"/>
      <c r="F173" s="1"/>
      <c r="G173" s="1"/>
      <c r="H173" s="306"/>
      <c r="I173" s="44">
        <f t="shared" si="13"/>
        <v>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V173" s="4"/>
      <c r="W173" s="4"/>
      <c r="X173" s="4"/>
      <c r="Z173" s="4"/>
    </row>
    <row r="174" spans="1:35" ht="12" customHeight="1" x14ac:dyDescent="0.25">
      <c r="A174" s="336" t="s">
        <v>525</v>
      </c>
      <c r="B174" s="337"/>
      <c r="C174" s="337"/>
      <c r="D174" s="337"/>
      <c r="E174" s="338"/>
      <c r="F174" s="1"/>
      <c r="G174" s="1"/>
      <c r="H174" s="306"/>
      <c r="I174" s="44">
        <f t="shared" si="13"/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V174" s="4"/>
      <c r="W174" s="4"/>
      <c r="X174" s="4"/>
      <c r="Z174" s="4"/>
    </row>
    <row r="175" spans="1:35" ht="12" customHeight="1" x14ac:dyDescent="0.25">
      <c r="A175" s="336" t="s">
        <v>52</v>
      </c>
      <c r="B175" s="337"/>
      <c r="C175" s="337"/>
      <c r="D175" s="337"/>
      <c r="E175" s="338"/>
      <c r="F175" s="1"/>
      <c r="G175" s="1"/>
      <c r="H175" s="306"/>
      <c r="I175" s="44">
        <f t="shared" si="13"/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V175" s="4"/>
      <c r="W175" s="4"/>
      <c r="X175" s="4"/>
      <c r="Z175" s="4"/>
    </row>
    <row r="176" spans="1:35" ht="12" customHeight="1" x14ac:dyDescent="0.25">
      <c r="A176" s="336" t="s">
        <v>52</v>
      </c>
      <c r="B176" s="337"/>
      <c r="C176" s="337"/>
      <c r="D176" s="337"/>
      <c r="E176" s="338"/>
      <c r="F176" s="1"/>
      <c r="G176" s="1"/>
      <c r="H176" s="306"/>
      <c r="I176" s="44">
        <f t="shared" si="13"/>
        <v>0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V176" s="4"/>
      <c r="W176" s="4"/>
      <c r="X176" s="4"/>
      <c r="Z176" s="4"/>
    </row>
    <row r="177" spans="1:26" ht="12" customHeight="1" x14ac:dyDescent="0.25">
      <c r="A177" s="336" t="s">
        <v>52</v>
      </c>
      <c r="B177" s="337"/>
      <c r="C177" s="337"/>
      <c r="D177" s="337"/>
      <c r="E177" s="338"/>
      <c r="F177" s="1"/>
      <c r="G177" s="1"/>
      <c r="H177" s="306"/>
      <c r="I177" s="44">
        <f t="shared" si="13"/>
        <v>0</v>
      </c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V177" s="4"/>
      <c r="W177" s="4"/>
      <c r="X177" s="4"/>
      <c r="Z177" s="4"/>
    </row>
    <row r="178" spans="1:26" ht="12" customHeight="1" x14ac:dyDescent="0.25">
      <c r="A178" s="144"/>
      <c r="B178" s="145"/>
      <c r="C178" s="146" t="s">
        <v>149</v>
      </c>
      <c r="D178" s="145"/>
      <c r="E178" s="145"/>
      <c r="F178" s="123"/>
      <c r="G178" s="21"/>
      <c r="H178" s="22"/>
      <c r="I178" s="70">
        <f>SUM(I172:I177)</f>
        <v>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V178" s="4"/>
      <c r="W178" s="4"/>
      <c r="X178" s="4"/>
      <c r="Z178" s="4"/>
    </row>
    <row r="179" spans="1:26" ht="12" customHeight="1" x14ac:dyDescent="0.25">
      <c r="A179" s="124" t="s">
        <v>150</v>
      </c>
      <c r="B179" s="125"/>
      <c r="C179" s="147"/>
      <c r="D179" s="38"/>
      <c r="E179" s="3" t="s">
        <v>27</v>
      </c>
      <c r="F179" s="126" t="s">
        <v>143</v>
      </c>
      <c r="G179" s="126" t="s">
        <v>46</v>
      </c>
      <c r="H179" s="64" t="s">
        <v>45</v>
      </c>
      <c r="I179" s="36" t="s">
        <v>45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V179" s="4"/>
      <c r="W179" s="4"/>
      <c r="X179" s="4"/>
      <c r="Z179" s="4"/>
    </row>
    <row r="180" spans="1:26" ht="12" customHeight="1" x14ac:dyDescent="0.25">
      <c r="A180" s="148" t="s">
        <v>151</v>
      </c>
      <c r="B180" s="125"/>
      <c r="C180" s="147"/>
      <c r="D180" s="114"/>
      <c r="E180" s="74" t="s">
        <v>58</v>
      </c>
      <c r="F180" s="126" t="s">
        <v>145</v>
      </c>
      <c r="G180" s="126" t="s">
        <v>125</v>
      </c>
      <c r="H180" s="35" t="s">
        <v>152</v>
      </c>
      <c r="I180" s="36" t="s">
        <v>46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V180" s="4"/>
      <c r="W180" s="4"/>
      <c r="X180" s="4"/>
      <c r="Z180" s="4"/>
    </row>
    <row r="181" spans="1:26" ht="12" customHeight="1" x14ac:dyDescent="0.25">
      <c r="A181" s="149" t="s">
        <v>69</v>
      </c>
      <c r="B181" s="150"/>
      <c r="C181" s="150"/>
      <c r="D181" s="151"/>
      <c r="E181" s="152" t="s">
        <v>146</v>
      </c>
      <c r="F181" s="133" t="s">
        <v>147</v>
      </c>
      <c r="G181" s="133" t="s">
        <v>148</v>
      </c>
      <c r="H181" s="40" t="s">
        <v>44</v>
      </c>
      <c r="I181" s="23" t="s">
        <v>51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V181" s="4"/>
      <c r="W181" s="4"/>
      <c r="X181" s="4"/>
      <c r="Z181" s="4"/>
    </row>
    <row r="182" spans="1:26" ht="12" customHeight="1" x14ac:dyDescent="0.25">
      <c r="A182" s="336" t="s">
        <v>491</v>
      </c>
      <c r="B182" s="337"/>
      <c r="C182" s="337"/>
      <c r="D182" s="337"/>
      <c r="E182" s="1">
        <v>0</v>
      </c>
      <c r="F182" s="1">
        <v>0</v>
      </c>
      <c r="G182" s="306">
        <v>0</v>
      </c>
      <c r="H182" s="307">
        <v>0</v>
      </c>
      <c r="I182" s="44">
        <f>E182*F182*G182</f>
        <v>0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V182" s="4"/>
      <c r="W182" s="4"/>
      <c r="X182" s="4"/>
      <c r="Z182" s="4"/>
    </row>
    <row r="183" spans="1:26" ht="12" customHeight="1" x14ac:dyDescent="0.25">
      <c r="A183" s="336" t="s">
        <v>52</v>
      </c>
      <c r="B183" s="337"/>
      <c r="C183" s="337"/>
      <c r="D183" s="337"/>
      <c r="E183" s="1"/>
      <c r="F183" s="1"/>
      <c r="G183" s="306"/>
      <c r="H183" s="307"/>
      <c r="I183" s="44">
        <f>E183*F183*G183</f>
        <v>0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V183" s="4"/>
      <c r="W183" s="4"/>
      <c r="X183" s="4"/>
      <c r="Z183" s="4"/>
    </row>
    <row r="184" spans="1:26" ht="12" customHeight="1" x14ac:dyDescent="0.25">
      <c r="A184" s="336" t="s">
        <v>52</v>
      </c>
      <c r="B184" s="337"/>
      <c r="C184" s="337"/>
      <c r="D184" s="337"/>
      <c r="E184" s="1"/>
      <c r="F184" s="1"/>
      <c r="G184" s="306"/>
      <c r="H184" s="307"/>
      <c r="I184" s="44">
        <f>E184*F184*G184</f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V184" s="4"/>
      <c r="W184" s="4"/>
      <c r="X184" s="4"/>
      <c r="Z184" s="4"/>
    </row>
    <row r="185" spans="1:26" ht="12" customHeight="1" x14ac:dyDescent="0.25">
      <c r="A185" s="336" t="s">
        <v>52</v>
      </c>
      <c r="B185" s="337"/>
      <c r="C185" s="337"/>
      <c r="D185" s="337"/>
      <c r="E185" s="1"/>
      <c r="F185" s="1"/>
      <c r="G185" s="306"/>
      <c r="H185" s="307"/>
      <c r="I185" s="44">
        <f>E185*F185*G185</f>
        <v>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V185" s="4"/>
      <c r="W185" s="4"/>
      <c r="X185" s="4"/>
      <c r="Z185" s="4"/>
    </row>
    <row r="186" spans="1:26" ht="12" customHeight="1" x14ac:dyDescent="0.25">
      <c r="A186" s="28"/>
      <c r="B186" s="4"/>
      <c r="C186" s="5" t="s">
        <v>153</v>
      </c>
      <c r="D186" s="9"/>
      <c r="E186" s="9"/>
      <c r="F186" s="9"/>
      <c r="G186" s="9"/>
      <c r="H186" s="153">
        <f>SUM(H182:H185)</f>
        <v>0</v>
      </c>
      <c r="I186" s="7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V186" s="4"/>
      <c r="W186" s="4"/>
      <c r="X186" s="4"/>
      <c r="Z186" s="4"/>
    </row>
    <row r="187" spans="1:26" ht="12" customHeight="1" thickBot="1" x14ac:dyDescent="0.3">
      <c r="A187" s="141"/>
      <c r="B187" s="79"/>
      <c r="C187" s="142" t="s">
        <v>154</v>
      </c>
      <c r="D187" s="79"/>
      <c r="E187" s="79"/>
      <c r="F187" s="25"/>
      <c r="G187" s="25"/>
      <c r="H187" s="154"/>
      <c r="I187" s="143">
        <f>SUM(I182:I185)</f>
        <v>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V187" s="4"/>
      <c r="W187" s="4"/>
      <c r="X187" s="4"/>
      <c r="Z187" s="4"/>
    </row>
    <row r="188" spans="1:26" ht="12" customHeight="1" thickTop="1" x14ac:dyDescent="0.25">
      <c r="A188" s="61" t="s">
        <v>15</v>
      </c>
      <c r="B188" s="18"/>
      <c r="C188" s="30"/>
      <c r="D188" s="30"/>
      <c r="E188" s="30"/>
      <c r="F188" s="18"/>
      <c r="G188" s="52"/>
      <c r="H188" s="53"/>
      <c r="I188" s="5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V188" s="4"/>
      <c r="W188" s="4"/>
      <c r="X188" s="4"/>
      <c r="Z188" s="4"/>
    </row>
    <row r="189" spans="1:26" ht="12" customHeight="1" x14ac:dyDescent="0.25">
      <c r="A189" s="62" t="s">
        <v>155</v>
      </c>
      <c r="B189" s="63"/>
      <c r="E189" s="4"/>
      <c r="F189" s="56" t="s">
        <v>41</v>
      </c>
      <c r="G189" s="56" t="s">
        <v>145</v>
      </c>
      <c r="H189" s="56" t="s">
        <v>46</v>
      </c>
      <c r="I189" s="65" t="s">
        <v>45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V189" s="4"/>
      <c r="W189" s="4"/>
      <c r="X189" s="4"/>
      <c r="Z189" s="4"/>
    </row>
    <row r="190" spans="1:26" ht="12" customHeight="1" x14ac:dyDescent="0.25">
      <c r="A190" s="7" t="s">
        <v>156</v>
      </c>
      <c r="B190" s="4"/>
      <c r="E190" s="4"/>
      <c r="F190" s="34" t="s">
        <v>157</v>
      </c>
      <c r="G190" s="34" t="s">
        <v>158</v>
      </c>
      <c r="H190" s="34" t="s">
        <v>159</v>
      </c>
      <c r="I190" s="36" t="s">
        <v>46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V190" s="4"/>
      <c r="W190" s="4"/>
      <c r="X190" s="4"/>
      <c r="Z190" s="4"/>
    </row>
    <row r="191" spans="1:26" ht="12" customHeight="1" x14ac:dyDescent="0.25">
      <c r="A191" s="47" t="s">
        <v>69</v>
      </c>
      <c r="B191" s="9"/>
      <c r="C191" s="9"/>
      <c r="D191" s="9"/>
      <c r="E191" s="9"/>
      <c r="F191" s="39" t="s">
        <v>146</v>
      </c>
      <c r="G191" s="39" t="s">
        <v>160</v>
      </c>
      <c r="H191" s="39" t="s">
        <v>160</v>
      </c>
      <c r="I191" s="23" t="s">
        <v>51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V191" s="4"/>
      <c r="W191" s="4"/>
      <c r="X191" s="4"/>
      <c r="Z191" s="4"/>
    </row>
    <row r="192" spans="1:26" ht="12" customHeight="1" x14ac:dyDescent="0.25">
      <c r="A192" s="336" t="s">
        <v>161</v>
      </c>
      <c r="B192" s="337"/>
      <c r="C192" s="337"/>
      <c r="D192" s="337"/>
      <c r="E192" s="338"/>
      <c r="F192" s="1">
        <v>0</v>
      </c>
      <c r="G192" s="1">
        <v>0</v>
      </c>
      <c r="H192" s="307">
        <v>0</v>
      </c>
      <c r="I192" s="44">
        <f t="shared" ref="I192:I199" si="14">F192*H192</f>
        <v>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V192" s="4"/>
      <c r="W192" s="4"/>
      <c r="X192" s="4"/>
      <c r="Z192" s="4"/>
    </row>
    <row r="193" spans="1:26" ht="12" customHeight="1" x14ac:dyDescent="0.25">
      <c r="A193" s="336" t="s">
        <v>162</v>
      </c>
      <c r="B193" s="337" t="s">
        <v>163</v>
      </c>
      <c r="C193" s="337" t="s">
        <v>163</v>
      </c>
      <c r="D193" s="337" t="s">
        <v>163</v>
      </c>
      <c r="E193" s="338" t="s">
        <v>163</v>
      </c>
      <c r="F193" s="1"/>
      <c r="G193" s="1"/>
      <c r="H193" s="307"/>
      <c r="I193" s="44">
        <f t="shared" si="14"/>
        <v>0</v>
      </c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V193" s="4"/>
      <c r="W193" s="4"/>
      <c r="X193" s="4"/>
      <c r="Z193" s="4"/>
    </row>
    <row r="194" spans="1:26" ht="12" customHeight="1" x14ac:dyDescent="0.25">
      <c r="A194" s="336" t="s">
        <v>164</v>
      </c>
      <c r="B194" s="337" t="s">
        <v>163</v>
      </c>
      <c r="C194" s="337" t="s">
        <v>163</v>
      </c>
      <c r="D194" s="337" t="s">
        <v>163</v>
      </c>
      <c r="E194" s="338" t="s">
        <v>163</v>
      </c>
      <c r="F194" s="1"/>
      <c r="G194" s="1"/>
      <c r="H194" s="307"/>
      <c r="I194" s="44">
        <f t="shared" si="14"/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V194" s="4"/>
      <c r="W194" s="4"/>
      <c r="X194" s="4"/>
      <c r="Z194" s="4"/>
    </row>
    <row r="195" spans="1:26" ht="12" customHeight="1" x14ac:dyDescent="0.25">
      <c r="A195" s="336" t="s">
        <v>492</v>
      </c>
      <c r="B195" s="337"/>
      <c r="C195" s="337"/>
      <c r="D195" s="337"/>
      <c r="E195" s="338"/>
      <c r="F195" s="1"/>
      <c r="G195" s="1"/>
      <c r="H195" s="307"/>
      <c r="I195" s="44">
        <f t="shared" si="14"/>
        <v>0</v>
      </c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V195" s="4"/>
      <c r="W195" s="4"/>
      <c r="X195" s="4"/>
      <c r="Z195" s="4"/>
    </row>
    <row r="196" spans="1:26" ht="12" customHeight="1" x14ac:dyDescent="0.25">
      <c r="A196" s="336" t="s">
        <v>526</v>
      </c>
      <c r="B196" s="337"/>
      <c r="C196" s="337"/>
      <c r="D196" s="337"/>
      <c r="E196" s="338"/>
      <c r="F196" s="1"/>
      <c r="G196" s="1"/>
      <c r="H196" s="307"/>
      <c r="I196" s="44">
        <f t="shared" si="14"/>
        <v>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V196" s="4"/>
      <c r="W196" s="4"/>
      <c r="X196" s="4"/>
      <c r="Z196" s="4"/>
    </row>
    <row r="197" spans="1:26" ht="12" customHeight="1" x14ac:dyDescent="0.25">
      <c r="A197" s="336" t="s">
        <v>52</v>
      </c>
      <c r="B197" s="337"/>
      <c r="C197" s="337"/>
      <c r="D197" s="337"/>
      <c r="E197" s="338"/>
      <c r="F197" s="1"/>
      <c r="G197" s="1"/>
      <c r="H197" s="307"/>
      <c r="I197" s="44">
        <f t="shared" si="14"/>
        <v>0</v>
      </c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V197" s="4"/>
      <c r="W197" s="4"/>
      <c r="X197" s="4"/>
      <c r="Z197" s="4"/>
    </row>
    <row r="198" spans="1:26" ht="12" customHeight="1" x14ac:dyDescent="0.25">
      <c r="A198" s="336" t="s">
        <v>52</v>
      </c>
      <c r="B198" s="337"/>
      <c r="C198" s="337"/>
      <c r="D198" s="337"/>
      <c r="E198" s="338"/>
      <c r="F198" s="1"/>
      <c r="G198" s="1"/>
      <c r="H198" s="307"/>
      <c r="I198" s="44">
        <f t="shared" si="14"/>
        <v>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V198" s="4"/>
      <c r="W198" s="4"/>
      <c r="X198" s="4"/>
      <c r="Z198" s="4"/>
    </row>
    <row r="199" spans="1:26" ht="12" customHeight="1" x14ac:dyDescent="0.25">
      <c r="A199" s="336" t="s">
        <v>52</v>
      </c>
      <c r="B199" s="337"/>
      <c r="C199" s="337"/>
      <c r="D199" s="337"/>
      <c r="E199" s="338"/>
      <c r="F199" s="1"/>
      <c r="G199" s="1"/>
      <c r="H199" s="307"/>
      <c r="I199" s="44">
        <f t="shared" si="14"/>
        <v>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V199" s="4"/>
      <c r="W199" s="4"/>
      <c r="X199" s="4"/>
      <c r="Z199" s="4"/>
    </row>
    <row r="200" spans="1:26" ht="12" customHeight="1" x14ac:dyDescent="0.25">
      <c r="A200" s="144"/>
      <c r="B200" s="155" t="s">
        <v>165</v>
      </c>
      <c r="C200" s="123"/>
      <c r="D200" s="123"/>
      <c r="E200" s="123"/>
      <c r="F200" s="68"/>
      <c r="G200" s="21"/>
      <c r="H200" s="22"/>
      <c r="I200" s="70">
        <f>SUM(I192:I199)</f>
        <v>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V200" s="4"/>
      <c r="W200" s="4"/>
      <c r="X200" s="4"/>
      <c r="Z200" s="4"/>
    </row>
    <row r="201" spans="1:26" ht="12" customHeight="1" x14ac:dyDescent="0.25">
      <c r="A201" s="124" t="s">
        <v>166</v>
      </c>
      <c r="B201" s="125"/>
      <c r="C201" s="56" t="s">
        <v>41</v>
      </c>
      <c r="D201" s="56" t="s">
        <v>143</v>
      </c>
      <c r="E201" s="56" t="s">
        <v>44</v>
      </c>
      <c r="F201" s="55"/>
      <c r="G201" s="56" t="s">
        <v>45</v>
      </c>
      <c r="H201" s="56" t="s">
        <v>46</v>
      </c>
      <c r="I201" s="65" t="s">
        <v>45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V201" s="4"/>
      <c r="W201" s="4"/>
      <c r="X201" s="4"/>
      <c r="Z201" s="4"/>
    </row>
    <row r="202" spans="1:26" ht="12" customHeight="1" x14ac:dyDescent="0.25">
      <c r="A202" s="124" t="s">
        <v>156</v>
      </c>
      <c r="B202" s="125"/>
      <c r="C202" s="59" t="s">
        <v>58</v>
      </c>
      <c r="D202" s="34" t="s">
        <v>167</v>
      </c>
      <c r="E202" s="34" t="s">
        <v>158</v>
      </c>
      <c r="F202" s="34" t="s">
        <v>168</v>
      </c>
      <c r="G202" s="34" t="s">
        <v>100</v>
      </c>
      <c r="H202" s="34" t="s">
        <v>159</v>
      </c>
      <c r="I202" s="36" t="s">
        <v>46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V202" s="4"/>
      <c r="W202" s="4"/>
      <c r="X202" s="4"/>
      <c r="Z202" s="4"/>
    </row>
    <row r="203" spans="1:26" ht="12" customHeight="1" x14ac:dyDescent="0.25">
      <c r="A203" s="131" t="s">
        <v>69</v>
      </c>
      <c r="B203" s="132"/>
      <c r="C203" s="87" t="s">
        <v>146</v>
      </c>
      <c r="D203" s="39" t="s">
        <v>160</v>
      </c>
      <c r="E203" s="39" t="s">
        <v>160</v>
      </c>
      <c r="F203" s="39" t="s">
        <v>169</v>
      </c>
      <c r="G203" s="39" t="s">
        <v>44</v>
      </c>
      <c r="H203" s="39" t="s">
        <v>160</v>
      </c>
      <c r="I203" s="23" t="s">
        <v>51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V203" s="4"/>
      <c r="W203" s="4"/>
      <c r="X203" s="4"/>
      <c r="Z203" s="4"/>
    </row>
    <row r="204" spans="1:26" ht="12" customHeight="1" x14ac:dyDescent="0.25">
      <c r="A204" s="336" t="s">
        <v>52</v>
      </c>
      <c r="B204" s="337"/>
      <c r="C204" s="1">
        <v>0</v>
      </c>
      <c r="D204" s="1">
        <v>0</v>
      </c>
      <c r="E204" s="307">
        <v>0</v>
      </c>
      <c r="F204" s="307">
        <v>0</v>
      </c>
      <c r="G204" s="89">
        <f>C204*E204</f>
        <v>0</v>
      </c>
      <c r="H204" s="307">
        <v>0</v>
      </c>
      <c r="I204" s="44">
        <f>C204*H204</f>
        <v>0</v>
      </c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V204" s="4"/>
      <c r="W204" s="4"/>
      <c r="X204" s="4"/>
      <c r="Z204" s="4"/>
    </row>
    <row r="205" spans="1:26" ht="12" customHeight="1" x14ac:dyDescent="0.25">
      <c r="A205" s="336" t="s">
        <v>52</v>
      </c>
      <c r="B205" s="337"/>
      <c r="C205" s="1"/>
      <c r="D205" s="1"/>
      <c r="E205" s="307"/>
      <c r="F205" s="307"/>
      <c r="G205" s="89">
        <f>C205*E205</f>
        <v>0</v>
      </c>
      <c r="H205" s="307"/>
      <c r="I205" s="44">
        <f>C205*H205</f>
        <v>0</v>
      </c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V205" s="4"/>
      <c r="W205" s="4"/>
      <c r="X205" s="4"/>
      <c r="Z205" s="4"/>
    </row>
    <row r="206" spans="1:26" ht="12" customHeight="1" x14ac:dyDescent="0.25">
      <c r="A206" s="336" t="s">
        <v>52</v>
      </c>
      <c r="B206" s="337"/>
      <c r="C206" s="1"/>
      <c r="D206" s="1"/>
      <c r="E206" s="307"/>
      <c r="F206" s="307"/>
      <c r="G206" s="89">
        <f>C206*E206</f>
        <v>0</v>
      </c>
      <c r="H206" s="307"/>
      <c r="I206" s="44">
        <f>C206*H206</f>
        <v>0</v>
      </c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V206" s="4"/>
      <c r="W206" s="4"/>
      <c r="X206" s="4"/>
      <c r="Z206" s="4"/>
    </row>
    <row r="207" spans="1:26" ht="12" customHeight="1" x14ac:dyDescent="0.25">
      <c r="A207" s="336" t="s">
        <v>52</v>
      </c>
      <c r="B207" s="337"/>
      <c r="C207" s="1"/>
      <c r="D207" s="1"/>
      <c r="E207" s="307"/>
      <c r="F207" s="307"/>
      <c r="G207" s="89">
        <f>C207*E207</f>
        <v>0</v>
      </c>
      <c r="H207" s="307"/>
      <c r="I207" s="44">
        <f>C207*H207</f>
        <v>0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V207" s="4"/>
      <c r="W207" s="4"/>
      <c r="X207" s="4"/>
      <c r="Z207" s="4"/>
    </row>
    <row r="208" spans="1:26" ht="12" customHeight="1" x14ac:dyDescent="0.25">
      <c r="A208" s="336" t="s">
        <v>52</v>
      </c>
      <c r="B208" s="337"/>
      <c r="C208" s="1"/>
      <c r="D208" s="1"/>
      <c r="E208" s="307"/>
      <c r="F208" s="307"/>
      <c r="G208" s="89">
        <f>C208*E208</f>
        <v>0</v>
      </c>
      <c r="H208" s="307"/>
      <c r="I208" s="44">
        <f>C208*H208</f>
        <v>0</v>
      </c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V208" s="4"/>
      <c r="W208" s="4"/>
      <c r="X208" s="4"/>
      <c r="Z208" s="4"/>
    </row>
    <row r="209" spans="1:26" ht="12" customHeight="1" x14ac:dyDescent="0.25">
      <c r="A209" s="47" t="s">
        <v>170</v>
      </c>
      <c r="B209" s="9"/>
      <c r="C209" s="9"/>
      <c r="D209" s="9"/>
      <c r="E209" s="9"/>
      <c r="F209" s="72">
        <f>SUM(F204:F208)</f>
        <v>0</v>
      </c>
      <c r="G209" s="72">
        <f>SUM(G204:G208)</f>
        <v>0</v>
      </c>
      <c r="H209" s="49"/>
      <c r="I209" s="15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V209" s="4"/>
      <c r="W209" s="4"/>
      <c r="X209" s="4"/>
      <c r="Z209" s="4"/>
    </row>
    <row r="210" spans="1:26" ht="12" customHeight="1" thickBot="1" x14ac:dyDescent="0.3">
      <c r="A210" s="51" t="s">
        <v>171</v>
      </c>
      <c r="B210" s="25"/>
      <c r="C210" s="25"/>
      <c r="D210" s="25"/>
      <c r="E210" s="25"/>
      <c r="F210" s="25"/>
      <c r="G210" s="25"/>
      <c r="H210" s="154"/>
      <c r="I210" s="143">
        <f>SUM(I204:I208)</f>
        <v>0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V210" s="4"/>
      <c r="W210" s="4"/>
      <c r="X210" s="4"/>
      <c r="Z210" s="4"/>
    </row>
    <row r="211" spans="1:26" ht="12" customHeight="1" thickTop="1" x14ac:dyDescent="0.25">
      <c r="A211" s="61" t="s">
        <v>16</v>
      </c>
      <c r="B211" s="18"/>
      <c r="C211" s="18"/>
      <c r="D211" s="18"/>
      <c r="E211" s="18"/>
      <c r="F211" s="18"/>
      <c r="G211" s="18"/>
      <c r="H211" s="52" t="s">
        <v>467</v>
      </c>
      <c r="I211" s="53">
        <f>$E$12</f>
        <v>41183</v>
      </c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V211" s="4"/>
      <c r="W211" s="4"/>
      <c r="X211" s="4"/>
      <c r="Z211" s="4"/>
    </row>
    <row r="212" spans="1:26" ht="12" customHeight="1" x14ac:dyDescent="0.25">
      <c r="A212" s="157" t="s">
        <v>41</v>
      </c>
      <c r="B212" s="158" t="s">
        <v>132</v>
      </c>
      <c r="C212" s="158" t="s">
        <v>41</v>
      </c>
      <c r="D212" s="158" t="s">
        <v>41</v>
      </c>
      <c r="E212" s="158" t="s">
        <v>44</v>
      </c>
      <c r="F212" s="158" t="s">
        <v>41</v>
      </c>
      <c r="G212" s="158" t="s">
        <v>41</v>
      </c>
      <c r="H212" s="158" t="s">
        <v>41</v>
      </c>
      <c r="I212" s="159" t="s">
        <v>172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V212" s="4"/>
      <c r="W212" s="4"/>
      <c r="X212" s="4"/>
      <c r="Z212" s="4"/>
    </row>
    <row r="213" spans="1:26" ht="12" customHeight="1" x14ac:dyDescent="0.25">
      <c r="A213" s="7" t="s">
        <v>173</v>
      </c>
      <c r="B213" s="34" t="s">
        <v>174</v>
      </c>
      <c r="C213" s="34" t="s">
        <v>73</v>
      </c>
      <c r="D213" s="34" t="s">
        <v>102</v>
      </c>
      <c r="E213" s="34" t="s">
        <v>175</v>
      </c>
      <c r="F213" s="34" t="s">
        <v>176</v>
      </c>
      <c r="G213" s="34" t="s">
        <v>168</v>
      </c>
      <c r="H213" s="34" t="s">
        <v>177</v>
      </c>
      <c r="I213" s="36" t="s">
        <v>46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V213" s="4"/>
      <c r="W213" s="4"/>
      <c r="X213" s="4"/>
      <c r="Z213" s="4"/>
    </row>
    <row r="214" spans="1:26" ht="12" customHeight="1" x14ac:dyDescent="0.25">
      <c r="A214" s="160" t="s">
        <v>178</v>
      </c>
      <c r="B214" s="34" t="s">
        <v>179</v>
      </c>
      <c r="C214" s="39" t="s">
        <v>180</v>
      </c>
      <c r="D214" s="39" t="s">
        <v>181</v>
      </c>
      <c r="E214" s="39" t="s">
        <v>182</v>
      </c>
      <c r="F214" s="39" t="s">
        <v>183</v>
      </c>
      <c r="G214" s="39" t="s">
        <v>183</v>
      </c>
      <c r="H214" s="39" t="s">
        <v>51</v>
      </c>
      <c r="I214" s="23" t="s">
        <v>51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V214" s="4"/>
      <c r="W214" s="4"/>
      <c r="X214" s="4"/>
      <c r="Z214" s="4"/>
    </row>
    <row r="215" spans="1:26" ht="12" customHeight="1" x14ac:dyDescent="0.25">
      <c r="A215" s="161" t="s">
        <v>185</v>
      </c>
      <c r="B215" s="161" t="s">
        <v>554</v>
      </c>
      <c r="C215" s="312">
        <v>36716</v>
      </c>
      <c r="D215" s="162">
        <v>1</v>
      </c>
      <c r="E215" s="307">
        <v>0</v>
      </c>
      <c r="F215" s="307">
        <v>0</v>
      </c>
      <c r="G215" s="307">
        <v>0</v>
      </c>
      <c r="H215" s="89">
        <f t="shared" ref="H215:H223" si="15">E215-G215</f>
        <v>0</v>
      </c>
      <c r="I215" s="1">
        <v>0</v>
      </c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V215" s="4"/>
      <c r="W215" s="4"/>
      <c r="X215" s="4"/>
      <c r="Z215" s="4"/>
    </row>
    <row r="216" spans="1:26" ht="12" customHeight="1" x14ac:dyDescent="0.25">
      <c r="A216" s="161" t="s">
        <v>547</v>
      </c>
      <c r="B216" s="161"/>
      <c r="C216" s="312"/>
      <c r="D216" s="162">
        <v>1</v>
      </c>
      <c r="E216" s="307"/>
      <c r="F216" s="307"/>
      <c r="G216" s="307"/>
      <c r="H216" s="89">
        <f t="shared" si="15"/>
        <v>0</v>
      </c>
      <c r="I216" s="1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V216" s="4"/>
      <c r="W216" s="4"/>
      <c r="X216" s="4"/>
      <c r="Z216" s="4"/>
    </row>
    <row r="217" spans="1:26" ht="12" customHeight="1" x14ac:dyDescent="0.25">
      <c r="A217" s="161" t="s">
        <v>555</v>
      </c>
      <c r="B217" s="161"/>
      <c r="C217" s="312"/>
      <c r="D217" s="162">
        <v>1</v>
      </c>
      <c r="E217" s="307"/>
      <c r="F217" s="307"/>
      <c r="G217" s="307"/>
      <c r="H217" s="89">
        <f t="shared" si="15"/>
        <v>0</v>
      </c>
      <c r="I217" s="1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V217" s="4"/>
      <c r="W217" s="4"/>
      <c r="X217" s="4"/>
      <c r="Z217" s="4"/>
    </row>
    <row r="218" spans="1:26" ht="12" customHeight="1" x14ac:dyDescent="0.25">
      <c r="A218" s="322" t="s">
        <v>52</v>
      </c>
      <c r="B218" s="322"/>
      <c r="C218" s="312"/>
      <c r="D218" s="162">
        <v>1</v>
      </c>
      <c r="E218" s="307"/>
      <c r="F218" s="307"/>
      <c r="G218" s="307"/>
      <c r="H218" s="89">
        <f t="shared" si="15"/>
        <v>0</v>
      </c>
      <c r="I218" s="1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V218" s="4"/>
      <c r="W218" s="4"/>
      <c r="X218" s="4"/>
      <c r="Z218" s="4"/>
    </row>
    <row r="219" spans="1:26" ht="12" customHeight="1" x14ac:dyDescent="0.25">
      <c r="A219" s="322" t="s">
        <v>52</v>
      </c>
      <c r="B219" s="322"/>
      <c r="C219" s="312"/>
      <c r="D219" s="162">
        <v>1</v>
      </c>
      <c r="E219" s="307"/>
      <c r="F219" s="307"/>
      <c r="G219" s="307"/>
      <c r="H219" s="89">
        <f t="shared" si="15"/>
        <v>0</v>
      </c>
      <c r="I219" s="1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V219" s="4"/>
      <c r="W219" s="4"/>
      <c r="X219" s="4"/>
      <c r="Z219" s="4"/>
    </row>
    <row r="220" spans="1:26" ht="12" customHeight="1" x14ac:dyDescent="0.25">
      <c r="A220" s="322" t="s">
        <v>52</v>
      </c>
      <c r="B220" s="322"/>
      <c r="C220" s="312"/>
      <c r="D220" s="162">
        <v>1</v>
      </c>
      <c r="E220" s="307"/>
      <c r="F220" s="307"/>
      <c r="G220" s="307"/>
      <c r="H220" s="89">
        <f t="shared" si="15"/>
        <v>0</v>
      </c>
      <c r="I220" s="1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V220" s="4"/>
      <c r="W220" s="4"/>
      <c r="X220" s="4"/>
      <c r="Z220" s="4"/>
    </row>
    <row r="221" spans="1:26" ht="12" customHeight="1" x14ac:dyDescent="0.25">
      <c r="A221" s="161" t="s">
        <v>52</v>
      </c>
      <c r="B221" s="161"/>
      <c r="C221" s="312"/>
      <c r="D221" s="162">
        <v>1</v>
      </c>
      <c r="E221" s="307"/>
      <c r="F221" s="307"/>
      <c r="G221" s="307"/>
      <c r="H221" s="89">
        <f t="shared" si="15"/>
        <v>0</v>
      </c>
      <c r="I221" s="1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V221" s="4"/>
      <c r="W221" s="4"/>
      <c r="X221" s="4"/>
      <c r="Z221" s="4"/>
    </row>
    <row r="222" spans="1:26" ht="12" customHeight="1" x14ac:dyDescent="0.25">
      <c r="A222" s="161" t="s">
        <v>52</v>
      </c>
      <c r="B222" s="161"/>
      <c r="C222" s="312"/>
      <c r="D222" s="162">
        <v>1</v>
      </c>
      <c r="E222" s="307"/>
      <c r="F222" s="307"/>
      <c r="G222" s="307"/>
      <c r="H222" s="89">
        <f t="shared" si="15"/>
        <v>0</v>
      </c>
      <c r="I222" s="1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V222" s="4"/>
      <c r="W222" s="4"/>
      <c r="X222" s="4"/>
      <c r="Z222" s="4"/>
    </row>
    <row r="223" spans="1:26" ht="12" customHeight="1" x14ac:dyDescent="0.25">
      <c r="A223" s="161" t="s">
        <v>52</v>
      </c>
      <c r="B223" s="161"/>
      <c r="C223" s="312" t="s">
        <v>163</v>
      </c>
      <c r="D223" s="162">
        <v>1</v>
      </c>
      <c r="E223" s="307"/>
      <c r="F223" s="307"/>
      <c r="G223" s="307"/>
      <c r="H223" s="329">
        <f t="shared" si="15"/>
        <v>0</v>
      </c>
      <c r="I223" s="1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V223" s="4"/>
      <c r="W223" s="4"/>
      <c r="X223" s="4"/>
      <c r="Z223" s="4"/>
    </row>
    <row r="224" spans="1:26" ht="12" customHeight="1" x14ac:dyDescent="0.25">
      <c r="A224" s="163"/>
      <c r="B224" s="16"/>
      <c r="C224" s="16"/>
      <c r="D224" s="16"/>
      <c r="E224" s="16"/>
      <c r="F224" s="16"/>
      <c r="G224" s="16"/>
      <c r="H224" s="16"/>
      <c r="I224" s="90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V224" s="4"/>
      <c r="W224" s="4"/>
      <c r="X224" s="4"/>
      <c r="Z224" s="4"/>
    </row>
    <row r="225" spans="1:26" ht="12" customHeight="1" x14ac:dyDescent="0.25">
      <c r="A225" s="28"/>
      <c r="B225" s="34" t="s">
        <v>132</v>
      </c>
      <c r="C225" s="34" t="s">
        <v>41</v>
      </c>
      <c r="D225" s="34" t="s">
        <v>41</v>
      </c>
      <c r="E225" s="34" t="s">
        <v>44</v>
      </c>
      <c r="F225" s="34" t="s">
        <v>41</v>
      </c>
      <c r="G225" s="34" t="s">
        <v>41</v>
      </c>
      <c r="H225" s="34" t="s">
        <v>41</v>
      </c>
      <c r="I225" s="36" t="s">
        <v>172</v>
      </c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V225" s="4"/>
      <c r="W225" s="4"/>
      <c r="X225" s="4"/>
      <c r="Z225" s="4"/>
    </row>
    <row r="226" spans="1:26" ht="12" customHeight="1" x14ac:dyDescent="0.25">
      <c r="A226" s="28"/>
      <c r="B226" s="34" t="s">
        <v>174</v>
      </c>
      <c r="C226" s="34" t="s">
        <v>73</v>
      </c>
      <c r="D226" s="34" t="s">
        <v>102</v>
      </c>
      <c r="E226" s="34" t="s">
        <v>175</v>
      </c>
      <c r="F226" s="34" t="s">
        <v>176</v>
      </c>
      <c r="G226" s="34" t="s">
        <v>168</v>
      </c>
      <c r="H226" s="34" t="s">
        <v>177</v>
      </c>
      <c r="I226" s="36" t="s">
        <v>46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V226" s="4"/>
      <c r="W226" s="4"/>
      <c r="X226" s="4"/>
      <c r="Z226" s="4"/>
    </row>
    <row r="227" spans="1:26" ht="12" customHeight="1" x14ac:dyDescent="0.25">
      <c r="A227" s="47" t="s">
        <v>188</v>
      </c>
      <c r="B227" s="39" t="s">
        <v>179</v>
      </c>
      <c r="C227" s="39" t="s">
        <v>180</v>
      </c>
      <c r="D227" s="39" t="s">
        <v>181</v>
      </c>
      <c r="E227" s="39" t="s">
        <v>182</v>
      </c>
      <c r="F227" s="39" t="s">
        <v>183</v>
      </c>
      <c r="G227" s="39" t="s">
        <v>183</v>
      </c>
      <c r="H227" s="39" t="s">
        <v>51</v>
      </c>
      <c r="I227" s="23" t="s">
        <v>51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V227" s="4"/>
      <c r="W227" s="4"/>
      <c r="X227" s="4"/>
      <c r="Z227" s="4"/>
    </row>
    <row r="228" spans="1:26" ht="12" customHeight="1" x14ac:dyDescent="0.25">
      <c r="A228" s="322" t="s">
        <v>548</v>
      </c>
      <c r="B228" s="161" t="s">
        <v>52</v>
      </c>
      <c r="C228" s="312">
        <v>38451</v>
      </c>
      <c r="D228" s="162">
        <v>1</v>
      </c>
      <c r="E228" s="307">
        <v>0</v>
      </c>
      <c r="F228" s="307">
        <v>0</v>
      </c>
      <c r="G228" s="307">
        <v>0</v>
      </c>
      <c r="H228" s="89">
        <f t="shared" ref="H228:H241" si="16">E228-G228</f>
        <v>0</v>
      </c>
      <c r="I228" s="1">
        <f>E228*0.6</f>
        <v>0</v>
      </c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V228" s="4"/>
      <c r="W228" s="4"/>
      <c r="X228" s="4"/>
      <c r="Z228" s="4"/>
    </row>
    <row r="229" spans="1:26" ht="12" customHeight="1" x14ac:dyDescent="0.25">
      <c r="A229" s="322" t="s">
        <v>189</v>
      </c>
      <c r="B229" s="161" t="s">
        <v>52</v>
      </c>
      <c r="C229" s="312"/>
      <c r="D229" s="162">
        <v>1</v>
      </c>
      <c r="E229" s="307"/>
      <c r="F229" s="307"/>
      <c r="G229" s="307"/>
      <c r="H229" s="89">
        <f t="shared" si="16"/>
        <v>0</v>
      </c>
      <c r="I229" s="1">
        <f t="shared" ref="I229:I234" si="17">E229*0.6</f>
        <v>0</v>
      </c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V229" s="4"/>
      <c r="W229" s="4"/>
      <c r="X229" s="4"/>
      <c r="Z229" s="4"/>
    </row>
    <row r="230" spans="1:26" ht="12" customHeight="1" x14ac:dyDescent="0.25">
      <c r="A230" s="322" t="s">
        <v>549</v>
      </c>
      <c r="B230" s="161" t="s">
        <v>52</v>
      </c>
      <c r="C230" s="312"/>
      <c r="D230" s="162">
        <v>1</v>
      </c>
      <c r="E230" s="307"/>
      <c r="F230" s="307"/>
      <c r="G230" s="307"/>
      <c r="H230" s="89">
        <f t="shared" si="16"/>
        <v>0</v>
      </c>
      <c r="I230" s="1">
        <f t="shared" si="17"/>
        <v>0</v>
      </c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V230" s="4"/>
      <c r="W230" s="4"/>
      <c r="X230" s="4"/>
      <c r="Z230" s="4"/>
    </row>
    <row r="231" spans="1:26" ht="12" customHeight="1" x14ac:dyDescent="0.25">
      <c r="A231" s="322" t="s">
        <v>550</v>
      </c>
      <c r="B231" s="161" t="s">
        <v>52</v>
      </c>
      <c r="C231" s="312"/>
      <c r="D231" s="162">
        <v>1</v>
      </c>
      <c r="E231" s="307"/>
      <c r="F231" s="307"/>
      <c r="G231" s="307"/>
      <c r="H231" s="89">
        <f t="shared" si="16"/>
        <v>0</v>
      </c>
      <c r="I231" s="1">
        <f t="shared" si="17"/>
        <v>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V231" s="4"/>
      <c r="W231" s="4"/>
      <c r="X231" s="4"/>
      <c r="Z231" s="4"/>
    </row>
    <row r="232" spans="1:26" ht="12" customHeight="1" x14ac:dyDescent="0.25">
      <c r="A232" s="322" t="s">
        <v>551</v>
      </c>
      <c r="B232" s="161" t="s">
        <v>52</v>
      </c>
      <c r="C232" s="312"/>
      <c r="D232" s="162">
        <v>1</v>
      </c>
      <c r="E232" s="307"/>
      <c r="F232" s="307"/>
      <c r="G232" s="307"/>
      <c r="H232" s="89">
        <f t="shared" si="16"/>
        <v>0</v>
      </c>
      <c r="I232" s="1">
        <f t="shared" si="17"/>
        <v>0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V232" s="4"/>
      <c r="W232" s="4"/>
      <c r="X232" s="4"/>
      <c r="Z232" s="4"/>
    </row>
    <row r="233" spans="1:26" ht="12" customHeight="1" x14ac:dyDescent="0.25">
      <c r="A233" s="322" t="s">
        <v>552</v>
      </c>
      <c r="B233" s="161" t="s">
        <v>52</v>
      </c>
      <c r="C233" s="312"/>
      <c r="D233" s="162">
        <v>1</v>
      </c>
      <c r="E233" s="307"/>
      <c r="F233" s="307"/>
      <c r="G233" s="307"/>
      <c r="H233" s="89">
        <f t="shared" si="16"/>
        <v>0</v>
      </c>
      <c r="I233" s="1">
        <f t="shared" si="17"/>
        <v>0</v>
      </c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V233" s="4"/>
      <c r="W233" s="4"/>
      <c r="X233" s="4"/>
      <c r="Z233" s="4"/>
    </row>
    <row r="234" spans="1:26" ht="12" customHeight="1" x14ac:dyDescent="0.25">
      <c r="A234" s="322" t="s">
        <v>553</v>
      </c>
      <c r="B234" s="161" t="s">
        <v>52</v>
      </c>
      <c r="C234" s="312"/>
      <c r="D234" s="162">
        <v>1</v>
      </c>
      <c r="E234" s="307"/>
      <c r="F234" s="307"/>
      <c r="G234" s="307"/>
      <c r="H234" s="89">
        <f t="shared" si="16"/>
        <v>0</v>
      </c>
      <c r="I234" s="1">
        <f t="shared" si="17"/>
        <v>0</v>
      </c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V234" s="4"/>
      <c r="W234" s="4"/>
      <c r="X234" s="4"/>
      <c r="Z234" s="4"/>
    </row>
    <row r="235" spans="1:26" ht="12" customHeight="1" x14ac:dyDescent="0.25">
      <c r="A235" s="322" t="s">
        <v>550</v>
      </c>
      <c r="B235" s="161" t="s">
        <v>52</v>
      </c>
      <c r="C235" s="312"/>
      <c r="D235" s="162">
        <v>1</v>
      </c>
      <c r="E235" s="307"/>
      <c r="F235" s="307"/>
      <c r="G235" s="307"/>
      <c r="H235" s="89">
        <f t="shared" si="16"/>
        <v>0</v>
      </c>
      <c r="I235" s="1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V235" s="4"/>
      <c r="W235" s="4"/>
      <c r="X235" s="4"/>
      <c r="Z235" s="4"/>
    </row>
    <row r="236" spans="1:26" ht="12" customHeight="1" x14ac:dyDescent="0.25">
      <c r="A236" s="322" t="s">
        <v>551</v>
      </c>
      <c r="B236" s="161" t="s">
        <v>52</v>
      </c>
      <c r="C236" s="312"/>
      <c r="D236" s="162">
        <v>1</v>
      </c>
      <c r="E236" s="307"/>
      <c r="F236" s="307"/>
      <c r="G236" s="307"/>
      <c r="H236" s="89">
        <f t="shared" si="16"/>
        <v>0</v>
      </c>
      <c r="I236" s="1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V236" s="4"/>
      <c r="W236" s="4"/>
      <c r="X236" s="4"/>
      <c r="Z236" s="4"/>
    </row>
    <row r="237" spans="1:26" ht="12" customHeight="1" x14ac:dyDescent="0.25">
      <c r="A237" s="322" t="s">
        <v>552</v>
      </c>
      <c r="B237" s="161" t="s">
        <v>52</v>
      </c>
      <c r="C237" s="312"/>
      <c r="D237" s="162">
        <v>1</v>
      </c>
      <c r="E237" s="307"/>
      <c r="F237" s="307"/>
      <c r="G237" s="307"/>
      <c r="H237" s="89">
        <f t="shared" si="16"/>
        <v>0</v>
      </c>
      <c r="I237" s="1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V237" s="4"/>
      <c r="W237" s="4"/>
      <c r="X237" s="4"/>
      <c r="Z237" s="4"/>
    </row>
    <row r="238" spans="1:26" ht="12" customHeight="1" x14ac:dyDescent="0.25">
      <c r="A238" s="322" t="s">
        <v>553</v>
      </c>
      <c r="B238" s="161" t="s">
        <v>52</v>
      </c>
      <c r="C238" s="312"/>
      <c r="D238" s="162">
        <v>1</v>
      </c>
      <c r="E238" s="307"/>
      <c r="F238" s="307"/>
      <c r="G238" s="307"/>
      <c r="H238" s="89">
        <f t="shared" si="16"/>
        <v>0</v>
      </c>
      <c r="I238" s="1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V238" s="4"/>
      <c r="W238" s="4"/>
      <c r="X238" s="4"/>
      <c r="Z238" s="4"/>
    </row>
    <row r="239" spans="1:26" ht="12" customHeight="1" x14ac:dyDescent="0.25">
      <c r="A239" s="161" t="s">
        <v>52</v>
      </c>
      <c r="B239" s="161" t="s">
        <v>52</v>
      </c>
      <c r="C239" s="312"/>
      <c r="D239" s="162">
        <v>1</v>
      </c>
      <c r="E239" s="307"/>
      <c r="F239" s="307"/>
      <c r="G239" s="307"/>
      <c r="H239" s="89">
        <f t="shared" si="16"/>
        <v>0</v>
      </c>
      <c r="I239" s="1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V239" s="4"/>
      <c r="W239" s="4"/>
      <c r="X239" s="4"/>
      <c r="Z239" s="4"/>
    </row>
    <row r="240" spans="1:26" ht="12" customHeight="1" x14ac:dyDescent="0.25">
      <c r="A240" s="161" t="s">
        <v>52</v>
      </c>
      <c r="B240" s="161" t="s">
        <v>52</v>
      </c>
      <c r="C240" s="312"/>
      <c r="D240" s="162">
        <v>1</v>
      </c>
      <c r="E240" s="307"/>
      <c r="F240" s="307"/>
      <c r="G240" s="307"/>
      <c r="H240" s="89">
        <f t="shared" si="16"/>
        <v>0</v>
      </c>
      <c r="I240" s="1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V240" s="4"/>
      <c r="W240" s="4"/>
      <c r="X240" s="4"/>
      <c r="Z240" s="4"/>
    </row>
    <row r="241" spans="1:26" ht="12" customHeight="1" x14ac:dyDescent="0.25">
      <c r="A241" s="161" t="s">
        <v>52</v>
      </c>
      <c r="B241" s="161" t="s">
        <v>52</v>
      </c>
      <c r="C241" s="312"/>
      <c r="D241" s="162">
        <v>1</v>
      </c>
      <c r="E241" s="307"/>
      <c r="F241" s="307"/>
      <c r="G241" s="307"/>
      <c r="H241" s="89">
        <f t="shared" si="16"/>
        <v>0</v>
      </c>
      <c r="I241" s="1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V241" s="4"/>
      <c r="W241" s="4"/>
      <c r="X241" s="4"/>
      <c r="Z241" s="4"/>
    </row>
    <row r="242" spans="1:26" ht="12" customHeight="1" x14ac:dyDescent="0.25">
      <c r="A242" s="163" t="s">
        <v>52</v>
      </c>
      <c r="B242" s="16"/>
      <c r="C242" s="16"/>
      <c r="D242" s="16"/>
      <c r="E242" s="16"/>
      <c r="F242" s="16"/>
      <c r="G242" s="16"/>
      <c r="H242" s="16"/>
      <c r="I242" s="90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V242" s="4"/>
      <c r="W242" s="4"/>
      <c r="X242" s="4"/>
      <c r="Z242" s="4"/>
    </row>
    <row r="243" spans="1:26" ht="12" customHeight="1" x14ac:dyDescent="0.25">
      <c r="A243" s="28"/>
      <c r="B243" s="34" t="s">
        <v>132</v>
      </c>
      <c r="C243" s="34" t="s">
        <v>41</v>
      </c>
      <c r="D243" s="34" t="s">
        <v>41</v>
      </c>
      <c r="E243" s="34" t="s">
        <v>44</v>
      </c>
      <c r="F243" s="34" t="s">
        <v>41</v>
      </c>
      <c r="G243" s="34" t="s">
        <v>41</v>
      </c>
      <c r="H243" s="34" t="s">
        <v>41</v>
      </c>
      <c r="I243" s="36" t="s">
        <v>172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V243" s="4"/>
      <c r="W243" s="4"/>
      <c r="X243" s="4"/>
      <c r="Z243" s="4"/>
    </row>
    <row r="244" spans="1:26" ht="12" customHeight="1" x14ac:dyDescent="0.25">
      <c r="A244" s="7" t="s">
        <v>190</v>
      </c>
      <c r="B244" s="34" t="s">
        <v>174</v>
      </c>
      <c r="C244" s="34" t="s">
        <v>73</v>
      </c>
      <c r="D244" s="34" t="s">
        <v>102</v>
      </c>
      <c r="E244" s="34" t="s">
        <v>175</v>
      </c>
      <c r="F244" s="34" t="s">
        <v>176</v>
      </c>
      <c r="G244" s="34" t="s">
        <v>168</v>
      </c>
      <c r="H244" s="34" t="s">
        <v>177</v>
      </c>
      <c r="I244" s="36" t="s">
        <v>46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V244" s="4"/>
      <c r="W244" s="4"/>
      <c r="X244" s="4"/>
      <c r="Z244" s="4"/>
    </row>
    <row r="245" spans="1:26" ht="12" customHeight="1" x14ac:dyDescent="0.25">
      <c r="A245" s="47" t="s">
        <v>191</v>
      </c>
      <c r="B245" s="39" t="s">
        <v>179</v>
      </c>
      <c r="C245" s="39" t="s">
        <v>180</v>
      </c>
      <c r="D245" s="39" t="s">
        <v>181</v>
      </c>
      <c r="E245" s="39" t="s">
        <v>182</v>
      </c>
      <c r="F245" s="39" t="s">
        <v>183</v>
      </c>
      <c r="G245" s="39" t="s">
        <v>183</v>
      </c>
      <c r="H245" s="39" t="s">
        <v>51</v>
      </c>
      <c r="I245" s="23" t="s">
        <v>51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V245" s="4"/>
      <c r="W245" s="4"/>
      <c r="X245" s="4"/>
      <c r="Z245" s="4"/>
    </row>
    <row r="246" spans="1:26" ht="12" customHeight="1" x14ac:dyDescent="0.25">
      <c r="A246" s="161" t="s">
        <v>192</v>
      </c>
      <c r="B246" s="313">
        <v>2005</v>
      </c>
      <c r="C246" s="312" t="s">
        <v>186</v>
      </c>
      <c r="D246" s="162">
        <v>1</v>
      </c>
      <c r="E246" s="307">
        <v>0</v>
      </c>
      <c r="F246" s="307">
        <v>0</v>
      </c>
      <c r="G246" s="307">
        <v>0</v>
      </c>
      <c r="H246" s="89">
        <f t="shared" ref="H246:H252" si="18">E246-G246</f>
        <v>0</v>
      </c>
      <c r="I246" s="1">
        <v>0</v>
      </c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V246" s="4"/>
      <c r="W246" s="4"/>
      <c r="X246" s="4"/>
      <c r="Z246" s="4"/>
    </row>
    <row r="247" spans="1:26" ht="12" customHeight="1" x14ac:dyDescent="0.25">
      <c r="A247" s="161" t="s">
        <v>52</v>
      </c>
      <c r="B247" s="313" t="s">
        <v>52</v>
      </c>
      <c r="C247" s="312"/>
      <c r="D247" s="162">
        <v>1</v>
      </c>
      <c r="E247" s="307"/>
      <c r="F247" s="307"/>
      <c r="G247" s="307"/>
      <c r="H247" s="89">
        <f t="shared" si="18"/>
        <v>0</v>
      </c>
      <c r="I247" s="1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V247" s="4"/>
      <c r="W247" s="4"/>
      <c r="X247" s="4"/>
      <c r="Z247" s="4"/>
    </row>
    <row r="248" spans="1:26" ht="12" customHeight="1" x14ac:dyDescent="0.25">
      <c r="A248" s="161" t="s">
        <v>52</v>
      </c>
      <c r="B248" s="313" t="s">
        <v>52</v>
      </c>
      <c r="C248" s="312"/>
      <c r="D248" s="162">
        <v>1</v>
      </c>
      <c r="E248" s="307"/>
      <c r="F248" s="307"/>
      <c r="G248" s="307"/>
      <c r="H248" s="89">
        <f t="shared" si="18"/>
        <v>0</v>
      </c>
      <c r="I248" s="1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V248" s="4"/>
      <c r="W248" s="4"/>
      <c r="X248" s="4"/>
      <c r="Z248" s="4"/>
    </row>
    <row r="249" spans="1:26" ht="12" customHeight="1" x14ac:dyDescent="0.25">
      <c r="A249" s="161" t="s">
        <v>52</v>
      </c>
      <c r="B249" s="313" t="s">
        <v>52</v>
      </c>
      <c r="C249" s="312"/>
      <c r="D249" s="162">
        <v>1</v>
      </c>
      <c r="E249" s="307"/>
      <c r="F249" s="307"/>
      <c r="G249" s="307"/>
      <c r="H249" s="89">
        <f t="shared" si="18"/>
        <v>0</v>
      </c>
      <c r="I249" s="1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V249" s="4"/>
      <c r="W249" s="4"/>
      <c r="X249" s="4"/>
      <c r="Z249" s="4"/>
    </row>
    <row r="250" spans="1:26" ht="12" customHeight="1" x14ac:dyDescent="0.25">
      <c r="A250" s="161" t="s">
        <v>52</v>
      </c>
      <c r="B250" s="313" t="s">
        <v>52</v>
      </c>
      <c r="C250" s="312"/>
      <c r="D250" s="162">
        <v>1</v>
      </c>
      <c r="E250" s="307"/>
      <c r="F250" s="307"/>
      <c r="G250" s="307"/>
      <c r="H250" s="89">
        <f t="shared" si="18"/>
        <v>0</v>
      </c>
      <c r="I250" s="1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V250" s="4"/>
      <c r="W250" s="4"/>
      <c r="X250" s="4"/>
      <c r="Z250" s="4"/>
    </row>
    <row r="251" spans="1:26" ht="12" customHeight="1" x14ac:dyDescent="0.25">
      <c r="A251" s="161" t="s">
        <v>52</v>
      </c>
      <c r="B251" s="313" t="s">
        <v>52</v>
      </c>
      <c r="C251" s="312"/>
      <c r="D251" s="162">
        <v>1</v>
      </c>
      <c r="E251" s="307"/>
      <c r="F251" s="307"/>
      <c r="G251" s="307"/>
      <c r="H251" s="89">
        <f t="shared" si="18"/>
        <v>0</v>
      </c>
      <c r="I251" s="1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V251" s="4"/>
      <c r="W251" s="4"/>
      <c r="X251" s="4"/>
      <c r="Z251" s="4"/>
    </row>
    <row r="252" spans="1:26" ht="12" customHeight="1" x14ac:dyDescent="0.25">
      <c r="A252" s="161" t="s">
        <v>52</v>
      </c>
      <c r="B252" s="313" t="s">
        <v>52</v>
      </c>
      <c r="C252" s="312" t="s">
        <v>41</v>
      </c>
      <c r="D252" s="162">
        <v>1</v>
      </c>
      <c r="E252" s="307"/>
      <c r="F252" s="307"/>
      <c r="G252" s="307"/>
      <c r="H252" s="89">
        <f t="shared" si="18"/>
        <v>0</v>
      </c>
      <c r="I252" s="1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V252" s="4"/>
      <c r="W252" s="4"/>
      <c r="X252" s="4"/>
      <c r="Z252" s="4"/>
    </row>
    <row r="253" spans="1:26" ht="12" customHeight="1" x14ac:dyDescent="0.25">
      <c r="A253" s="163"/>
      <c r="B253" s="16"/>
      <c r="C253" s="16"/>
      <c r="D253" s="16"/>
      <c r="E253" s="16"/>
      <c r="F253" s="16"/>
      <c r="G253" s="16"/>
      <c r="H253" s="16"/>
      <c r="I253" s="90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V253" s="4"/>
      <c r="W253" s="4"/>
      <c r="X253" s="4"/>
      <c r="Z253" s="4"/>
    </row>
    <row r="254" spans="1:26" ht="12" customHeight="1" x14ac:dyDescent="0.25">
      <c r="A254" s="28"/>
      <c r="B254" s="34" t="s">
        <v>132</v>
      </c>
      <c r="C254" s="34" t="s">
        <v>41</v>
      </c>
      <c r="D254" s="34" t="s">
        <v>41</v>
      </c>
      <c r="E254" s="34" t="s">
        <v>44</v>
      </c>
      <c r="F254" s="34" t="s">
        <v>41</v>
      </c>
      <c r="G254" s="34" t="s">
        <v>41</v>
      </c>
      <c r="H254" s="34" t="s">
        <v>41</v>
      </c>
      <c r="I254" s="36" t="s">
        <v>172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V254" s="4"/>
      <c r="W254" s="4"/>
      <c r="X254" s="4"/>
      <c r="Z254" s="4"/>
    </row>
    <row r="255" spans="1:26" ht="12" customHeight="1" x14ac:dyDescent="0.25">
      <c r="A255" s="28" t="s">
        <v>193</v>
      </c>
      <c r="B255" s="34" t="s">
        <v>174</v>
      </c>
      <c r="C255" s="34" t="s">
        <v>73</v>
      </c>
      <c r="D255" s="34" t="s">
        <v>102</v>
      </c>
      <c r="E255" s="34" t="s">
        <v>175</v>
      </c>
      <c r="F255" s="34" t="s">
        <v>176</v>
      </c>
      <c r="G255" s="34" t="s">
        <v>168</v>
      </c>
      <c r="H255" s="34" t="s">
        <v>177</v>
      </c>
      <c r="I255" s="36" t="s">
        <v>46</v>
      </c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V255" s="4"/>
      <c r="W255" s="4"/>
      <c r="X255" s="4"/>
      <c r="Z255" s="4"/>
    </row>
    <row r="256" spans="1:26" ht="12" customHeight="1" x14ac:dyDescent="0.25">
      <c r="A256" s="47" t="s">
        <v>178</v>
      </c>
      <c r="B256" s="39" t="s">
        <v>179</v>
      </c>
      <c r="C256" s="39" t="s">
        <v>180</v>
      </c>
      <c r="D256" s="39" t="s">
        <v>181</v>
      </c>
      <c r="E256" s="39" t="s">
        <v>182</v>
      </c>
      <c r="F256" s="39" t="s">
        <v>183</v>
      </c>
      <c r="G256" s="39" t="s">
        <v>183</v>
      </c>
      <c r="H256" s="39" t="s">
        <v>51</v>
      </c>
      <c r="I256" s="23" t="s">
        <v>51</v>
      </c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V256" s="4"/>
      <c r="W256" s="4"/>
      <c r="X256" s="4"/>
      <c r="Z256" s="4"/>
    </row>
    <row r="257" spans="1:26" ht="12" customHeight="1" x14ac:dyDescent="0.25">
      <c r="A257" s="161" t="s">
        <v>194</v>
      </c>
      <c r="B257" s="313" t="s">
        <v>52</v>
      </c>
      <c r="C257" s="312">
        <v>40604</v>
      </c>
      <c r="D257" s="162">
        <v>1</v>
      </c>
      <c r="E257" s="307">
        <f>G209</f>
        <v>0</v>
      </c>
      <c r="F257" s="307"/>
      <c r="G257" s="307">
        <f>F209</f>
        <v>0</v>
      </c>
      <c r="H257" s="89">
        <f>E257-G257</f>
        <v>0</v>
      </c>
      <c r="I257" s="1">
        <f>I210</f>
        <v>0</v>
      </c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V257" s="4"/>
      <c r="W257" s="4"/>
      <c r="X257" s="4"/>
      <c r="Z257" s="4"/>
    </row>
    <row r="258" spans="1:26" ht="12" customHeight="1" x14ac:dyDescent="0.25">
      <c r="A258" s="161" t="s">
        <v>52</v>
      </c>
      <c r="B258" s="313" t="s">
        <v>52</v>
      </c>
      <c r="C258" s="312" t="s">
        <v>41</v>
      </c>
      <c r="D258" s="162">
        <v>1</v>
      </c>
      <c r="E258" s="307"/>
      <c r="F258" s="307"/>
      <c r="G258" s="307"/>
      <c r="H258" s="89">
        <f>E258-G258</f>
        <v>0</v>
      </c>
      <c r="I258" s="1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V258" s="4"/>
      <c r="W258" s="4"/>
      <c r="X258" s="4"/>
      <c r="Z258" s="4"/>
    </row>
    <row r="259" spans="1:26" ht="12" customHeight="1" x14ac:dyDescent="0.25">
      <c r="A259" s="161" t="s">
        <v>52</v>
      </c>
      <c r="B259" s="313" t="s">
        <v>52</v>
      </c>
      <c r="C259" s="312" t="s">
        <v>41</v>
      </c>
      <c r="D259" s="162">
        <v>1</v>
      </c>
      <c r="E259" s="307"/>
      <c r="F259" s="307"/>
      <c r="G259" s="307"/>
      <c r="H259" s="89">
        <f>E259-G259</f>
        <v>0</v>
      </c>
      <c r="I259" s="1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V259" s="4"/>
      <c r="W259" s="4"/>
      <c r="X259" s="4"/>
      <c r="Z259" s="4"/>
    </row>
    <row r="260" spans="1:26" ht="12" customHeight="1" x14ac:dyDescent="0.25">
      <c r="A260" s="161" t="s">
        <v>52</v>
      </c>
      <c r="B260" s="313" t="s">
        <v>52</v>
      </c>
      <c r="C260" s="312" t="s">
        <v>41</v>
      </c>
      <c r="D260" s="162">
        <v>1</v>
      </c>
      <c r="E260" s="307"/>
      <c r="F260" s="307"/>
      <c r="G260" s="307"/>
      <c r="H260" s="89">
        <f>E260-G260</f>
        <v>0</v>
      </c>
      <c r="I260" s="1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V260" s="4"/>
      <c r="W260" s="4"/>
      <c r="X260" s="4"/>
      <c r="Z260" s="4"/>
    </row>
    <row r="261" spans="1:26" ht="12" customHeight="1" x14ac:dyDescent="0.25">
      <c r="A261" s="161" t="s">
        <v>52</v>
      </c>
      <c r="B261" s="313" t="s">
        <v>52</v>
      </c>
      <c r="C261" s="312" t="s">
        <v>41</v>
      </c>
      <c r="D261" s="162">
        <v>1</v>
      </c>
      <c r="E261" s="307"/>
      <c r="F261" s="307"/>
      <c r="G261" s="307"/>
      <c r="H261" s="89">
        <f>E261-G261</f>
        <v>0</v>
      </c>
      <c r="I261" s="1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V261" s="4"/>
      <c r="W261" s="4"/>
      <c r="X261" s="4"/>
      <c r="Z261" s="4"/>
    </row>
    <row r="262" spans="1:26" ht="12" customHeight="1" x14ac:dyDescent="0.25">
      <c r="A262" s="76"/>
      <c r="B262" s="8" t="s">
        <v>195</v>
      </c>
      <c r="C262" s="9"/>
      <c r="D262" s="94"/>
      <c r="E262" s="45">
        <f>SUM(E215:E261)</f>
        <v>0</v>
      </c>
      <c r="F262" s="16"/>
      <c r="G262" s="16"/>
      <c r="H262" s="16"/>
      <c r="I262" s="90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V262" s="4"/>
      <c r="W262" s="4"/>
      <c r="X262" s="4"/>
      <c r="Z262" s="4"/>
    </row>
    <row r="263" spans="1:26" ht="12" customHeight="1" x14ac:dyDescent="0.25">
      <c r="A263" s="76"/>
      <c r="B263" s="8" t="s">
        <v>196</v>
      </c>
      <c r="C263" s="9"/>
      <c r="D263" s="9"/>
      <c r="E263" s="94"/>
      <c r="F263" s="45">
        <f>SUM(F215:F261)</f>
        <v>0</v>
      </c>
      <c r="G263" s="16"/>
      <c r="H263" s="16"/>
      <c r="I263" s="90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V263" s="4"/>
      <c r="W263" s="4"/>
      <c r="X263" s="4"/>
      <c r="Z263" s="4"/>
    </row>
    <row r="264" spans="1:26" ht="12" customHeight="1" x14ac:dyDescent="0.25">
      <c r="A264" s="76"/>
      <c r="B264" s="8" t="s">
        <v>197</v>
      </c>
      <c r="C264" s="9"/>
      <c r="D264" s="9"/>
      <c r="E264" s="9"/>
      <c r="F264" s="94"/>
      <c r="G264" s="45">
        <f>SUM(G215:G261)</f>
        <v>0</v>
      </c>
      <c r="H264" s="16"/>
      <c r="I264" s="90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V264" s="4"/>
      <c r="W264" s="4"/>
      <c r="X264" s="4"/>
      <c r="Z264" s="4"/>
    </row>
    <row r="265" spans="1:26" ht="12" customHeight="1" x14ac:dyDescent="0.25">
      <c r="A265" s="76"/>
      <c r="B265" s="8" t="s">
        <v>198</v>
      </c>
      <c r="C265" s="9"/>
      <c r="D265" s="9"/>
      <c r="E265" s="9"/>
      <c r="F265" s="9"/>
      <c r="G265" s="94"/>
      <c r="H265" s="45">
        <f>SUM(H215:H261)</f>
        <v>0</v>
      </c>
      <c r="I265" s="90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V265" s="4"/>
      <c r="W265" s="4"/>
      <c r="X265" s="4"/>
      <c r="Z265" s="4"/>
    </row>
    <row r="266" spans="1:26" ht="12" customHeight="1" thickBot="1" x14ac:dyDescent="0.3">
      <c r="A266" s="24"/>
      <c r="B266" s="26" t="s">
        <v>199</v>
      </c>
      <c r="C266" s="25"/>
      <c r="D266" s="25"/>
      <c r="E266" s="25"/>
      <c r="F266" s="25"/>
      <c r="G266" s="25"/>
      <c r="H266" s="154"/>
      <c r="I266" s="143">
        <f>SUM(I215:I261)</f>
        <v>0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V266" s="4"/>
      <c r="W266" s="4"/>
      <c r="X266" s="4"/>
      <c r="Z266" s="4"/>
    </row>
    <row r="267" spans="1:26" ht="12" customHeight="1" thickTop="1" x14ac:dyDescent="0.25">
      <c r="A267" s="61" t="s">
        <v>17</v>
      </c>
      <c r="B267" s="18"/>
      <c r="C267" s="18"/>
      <c r="D267" s="18"/>
      <c r="E267" s="18"/>
      <c r="F267" s="18"/>
      <c r="G267" s="52" t="s">
        <v>467</v>
      </c>
      <c r="H267" s="53">
        <f>$E$12</f>
        <v>41183</v>
      </c>
      <c r="I267" s="5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V267" s="4"/>
      <c r="W267" s="4"/>
      <c r="X267" s="4"/>
      <c r="Z267" s="4"/>
    </row>
    <row r="268" spans="1:26" ht="12" customHeight="1" x14ac:dyDescent="0.25">
      <c r="A268" s="62" t="s">
        <v>181</v>
      </c>
      <c r="B268" s="56" t="s">
        <v>41</v>
      </c>
      <c r="C268" s="56" t="s">
        <v>41</v>
      </c>
      <c r="D268" s="56" t="s">
        <v>41</v>
      </c>
      <c r="E268" s="56" t="s">
        <v>41</v>
      </c>
      <c r="F268" s="56" t="s">
        <v>41</v>
      </c>
      <c r="G268" s="56" t="s">
        <v>41</v>
      </c>
      <c r="H268" s="56" t="s">
        <v>41</v>
      </c>
      <c r="I268" s="65" t="s">
        <v>172</v>
      </c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V268" s="4"/>
      <c r="W268" s="4"/>
      <c r="X268" s="4"/>
      <c r="Z268" s="4"/>
    </row>
    <row r="269" spans="1:26" ht="12" customHeight="1" x14ac:dyDescent="0.25">
      <c r="A269" s="7" t="s">
        <v>200</v>
      </c>
      <c r="B269" s="34" t="s">
        <v>102</v>
      </c>
      <c r="C269" s="34" t="s">
        <v>73</v>
      </c>
      <c r="D269" s="34" t="s">
        <v>41</v>
      </c>
      <c r="E269" s="34" t="s">
        <v>201</v>
      </c>
      <c r="F269" s="34" t="s">
        <v>176</v>
      </c>
      <c r="G269" s="34" t="s">
        <v>168</v>
      </c>
      <c r="H269" s="34" t="s">
        <v>177</v>
      </c>
      <c r="I269" s="36" t="s">
        <v>46</v>
      </c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V269" s="4"/>
      <c r="W269" s="4"/>
      <c r="X269" s="4"/>
      <c r="Z269" s="4"/>
    </row>
    <row r="270" spans="1:26" ht="12" customHeight="1" x14ac:dyDescent="0.25">
      <c r="A270" s="47" t="s">
        <v>202</v>
      </c>
      <c r="B270" s="39" t="s">
        <v>181</v>
      </c>
      <c r="C270" s="39" t="s">
        <v>203</v>
      </c>
      <c r="D270" s="39" t="s">
        <v>61</v>
      </c>
      <c r="E270" s="39" t="s">
        <v>182</v>
      </c>
      <c r="F270" s="39" t="s">
        <v>169</v>
      </c>
      <c r="G270" s="39" t="s">
        <v>169</v>
      </c>
      <c r="H270" s="39" t="s">
        <v>51</v>
      </c>
      <c r="I270" s="23" t="s">
        <v>51</v>
      </c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V270" s="4"/>
      <c r="W270" s="4"/>
      <c r="X270" s="4"/>
      <c r="Z270" s="4"/>
    </row>
    <row r="271" spans="1:26" ht="12" customHeight="1" x14ac:dyDescent="0.25">
      <c r="A271" s="161" t="s">
        <v>52</v>
      </c>
      <c r="B271" s="162">
        <v>1</v>
      </c>
      <c r="C271" s="312"/>
      <c r="D271" s="303">
        <v>0</v>
      </c>
      <c r="E271" s="307">
        <v>0</v>
      </c>
      <c r="F271" s="307">
        <v>0</v>
      </c>
      <c r="G271" s="307">
        <v>0</v>
      </c>
      <c r="H271" s="89">
        <f t="shared" ref="H271:H277" si="19">E271-G271</f>
        <v>0</v>
      </c>
      <c r="I271" s="1">
        <v>0</v>
      </c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V271" s="4"/>
      <c r="W271" s="4"/>
      <c r="X271" s="4"/>
      <c r="Z271" s="4"/>
    </row>
    <row r="272" spans="1:26" ht="12" customHeight="1" x14ac:dyDescent="0.25">
      <c r="A272" s="161" t="s">
        <v>204</v>
      </c>
      <c r="B272" s="162">
        <v>1</v>
      </c>
      <c r="C272" s="312"/>
      <c r="D272" s="303"/>
      <c r="E272" s="307"/>
      <c r="F272" s="307"/>
      <c r="G272" s="307"/>
      <c r="H272" s="89">
        <f t="shared" si="19"/>
        <v>0</v>
      </c>
      <c r="I272" s="1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V272" s="4"/>
      <c r="W272" s="4"/>
      <c r="X272" s="4"/>
      <c r="Z272" s="4"/>
    </row>
    <row r="273" spans="1:26" ht="12" customHeight="1" x14ac:dyDescent="0.25">
      <c r="A273" s="161" t="s">
        <v>205</v>
      </c>
      <c r="B273" s="162">
        <v>1</v>
      </c>
      <c r="C273" s="312"/>
      <c r="D273" s="303"/>
      <c r="E273" s="307"/>
      <c r="F273" s="307"/>
      <c r="G273" s="307"/>
      <c r="H273" s="89">
        <f t="shared" si="19"/>
        <v>0</v>
      </c>
      <c r="I273" s="1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V273" s="4"/>
      <c r="W273" s="4"/>
      <c r="X273" s="4"/>
      <c r="Z273" s="4"/>
    </row>
    <row r="274" spans="1:26" ht="12" customHeight="1" x14ac:dyDescent="0.25">
      <c r="A274" s="161" t="s">
        <v>206</v>
      </c>
      <c r="B274" s="162">
        <v>1</v>
      </c>
      <c r="C274" s="312"/>
      <c r="D274" s="303"/>
      <c r="E274" s="307"/>
      <c r="F274" s="307"/>
      <c r="G274" s="307"/>
      <c r="H274" s="89">
        <f t="shared" si="19"/>
        <v>0</v>
      </c>
      <c r="I274" s="1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V274" s="4"/>
      <c r="W274" s="4"/>
      <c r="X274" s="4"/>
      <c r="Z274" s="4"/>
    </row>
    <row r="275" spans="1:26" ht="12" customHeight="1" x14ac:dyDescent="0.25">
      <c r="A275" s="161" t="s">
        <v>207</v>
      </c>
      <c r="B275" s="162">
        <v>1</v>
      </c>
      <c r="C275" s="312"/>
      <c r="D275" s="303"/>
      <c r="E275" s="307"/>
      <c r="F275" s="307"/>
      <c r="G275" s="307"/>
      <c r="H275" s="89">
        <f t="shared" si="19"/>
        <v>0</v>
      </c>
      <c r="I275" s="1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V275" s="4"/>
      <c r="W275" s="4"/>
      <c r="X275" s="4"/>
      <c r="Z275" s="4"/>
    </row>
    <row r="276" spans="1:26" ht="12" customHeight="1" x14ac:dyDescent="0.25">
      <c r="A276" s="161" t="s">
        <v>52</v>
      </c>
      <c r="B276" s="162">
        <v>1</v>
      </c>
      <c r="C276" s="312"/>
      <c r="D276" s="303"/>
      <c r="E276" s="307"/>
      <c r="F276" s="307"/>
      <c r="G276" s="307"/>
      <c r="H276" s="89">
        <f t="shared" si="19"/>
        <v>0</v>
      </c>
      <c r="I276" s="1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V276" s="4"/>
      <c r="W276" s="4"/>
      <c r="X276" s="4"/>
      <c r="Z276" s="4"/>
    </row>
    <row r="277" spans="1:26" ht="12" customHeight="1" x14ac:dyDescent="0.25">
      <c r="A277" s="161" t="s">
        <v>52</v>
      </c>
      <c r="B277" s="162">
        <v>1</v>
      </c>
      <c r="C277" s="312"/>
      <c r="D277" s="303"/>
      <c r="E277" s="307"/>
      <c r="F277" s="307"/>
      <c r="G277" s="307"/>
      <c r="H277" s="89">
        <f t="shared" si="19"/>
        <v>0</v>
      </c>
      <c r="I277" s="1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V277" s="4"/>
      <c r="W277" s="4"/>
      <c r="X277" s="4"/>
      <c r="Z277" s="4"/>
    </row>
    <row r="278" spans="1:26" ht="12" customHeight="1" x14ac:dyDescent="0.25">
      <c r="A278" s="163"/>
      <c r="B278" s="16"/>
      <c r="C278" s="16"/>
      <c r="D278" s="16"/>
      <c r="E278" s="16"/>
      <c r="F278" s="16"/>
      <c r="G278" s="16"/>
      <c r="H278" s="16"/>
      <c r="I278" s="90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V278" s="4"/>
      <c r="W278" s="4"/>
      <c r="X278" s="4"/>
      <c r="Z278" s="4"/>
    </row>
    <row r="279" spans="1:26" ht="12" customHeight="1" x14ac:dyDescent="0.25">
      <c r="A279" s="28"/>
      <c r="B279" s="34" t="s">
        <v>102</v>
      </c>
      <c r="C279" s="34" t="s">
        <v>73</v>
      </c>
      <c r="D279" s="34" t="s">
        <v>41</v>
      </c>
      <c r="E279" s="34" t="s">
        <v>201</v>
      </c>
      <c r="F279" s="34" t="s">
        <v>176</v>
      </c>
      <c r="G279" s="34" t="s">
        <v>168</v>
      </c>
      <c r="H279" s="34" t="s">
        <v>177</v>
      </c>
      <c r="I279" s="36" t="s">
        <v>46</v>
      </c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V279" s="4"/>
      <c r="W279" s="4"/>
      <c r="X279" s="4"/>
      <c r="Z279" s="4"/>
    </row>
    <row r="280" spans="1:26" ht="12" customHeight="1" x14ac:dyDescent="0.25">
      <c r="A280" s="47" t="s">
        <v>208</v>
      </c>
      <c r="B280" s="39" t="s">
        <v>181</v>
      </c>
      <c r="C280" s="39" t="s">
        <v>209</v>
      </c>
      <c r="D280" s="39" t="s">
        <v>61</v>
      </c>
      <c r="E280" s="39" t="s">
        <v>182</v>
      </c>
      <c r="F280" s="39" t="s">
        <v>169</v>
      </c>
      <c r="G280" s="39" t="s">
        <v>169</v>
      </c>
      <c r="H280" s="39" t="s">
        <v>51</v>
      </c>
      <c r="I280" s="23" t="s">
        <v>51</v>
      </c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V280" s="4"/>
      <c r="W280" s="4"/>
      <c r="X280" s="4"/>
      <c r="Z280" s="4"/>
    </row>
    <row r="281" spans="1:26" ht="12" customHeight="1" x14ac:dyDescent="0.25">
      <c r="A281" s="161" t="s">
        <v>210</v>
      </c>
      <c r="B281" s="162">
        <v>1</v>
      </c>
      <c r="C281" s="312">
        <v>36557</v>
      </c>
      <c r="D281" s="89"/>
      <c r="E281" s="1">
        <v>0</v>
      </c>
      <c r="F281" s="307">
        <v>0</v>
      </c>
      <c r="G281" s="307">
        <v>0</v>
      </c>
      <c r="H281" s="89">
        <f t="shared" ref="H281:H288" si="20">E281-G281</f>
        <v>0</v>
      </c>
      <c r="I281" s="1">
        <v>0</v>
      </c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V281" s="4"/>
      <c r="W281" s="4"/>
      <c r="X281" s="4"/>
      <c r="Z281" s="4"/>
    </row>
    <row r="282" spans="1:26" ht="12" customHeight="1" x14ac:dyDescent="0.25">
      <c r="A282" s="161" t="s">
        <v>535</v>
      </c>
      <c r="B282" s="162">
        <v>1</v>
      </c>
      <c r="C282" s="312"/>
      <c r="D282" s="89"/>
      <c r="E282" s="1"/>
      <c r="F282" s="307"/>
      <c r="G282" s="307"/>
      <c r="H282" s="89">
        <f t="shared" si="20"/>
        <v>0</v>
      </c>
      <c r="I282" s="1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V282" s="4"/>
      <c r="W282" s="4"/>
      <c r="X282" s="4"/>
      <c r="Z282" s="4"/>
    </row>
    <row r="283" spans="1:26" ht="12" customHeight="1" x14ac:dyDescent="0.25">
      <c r="A283" s="161" t="s">
        <v>533</v>
      </c>
      <c r="B283" s="162">
        <v>1</v>
      </c>
      <c r="C283" s="312"/>
      <c r="D283" s="89"/>
      <c r="E283" s="1"/>
      <c r="F283" s="307"/>
      <c r="G283" s="307"/>
      <c r="H283" s="89">
        <f t="shared" si="20"/>
        <v>0</v>
      </c>
      <c r="I283" s="1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V283" s="4"/>
      <c r="W283" s="4"/>
      <c r="X283" s="4"/>
      <c r="Z283" s="4"/>
    </row>
    <row r="284" spans="1:26" ht="12" customHeight="1" x14ac:dyDescent="0.25">
      <c r="A284" s="161" t="s">
        <v>534</v>
      </c>
      <c r="B284" s="162">
        <v>1</v>
      </c>
      <c r="C284" s="312"/>
      <c r="D284" s="89"/>
      <c r="E284" s="1"/>
      <c r="F284" s="307"/>
      <c r="G284" s="307"/>
      <c r="H284" s="89">
        <f t="shared" si="20"/>
        <v>0</v>
      </c>
      <c r="I284" s="1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V284" s="4"/>
      <c r="W284" s="4"/>
      <c r="X284" s="4"/>
      <c r="Z284" s="4"/>
    </row>
    <row r="285" spans="1:26" ht="12" customHeight="1" x14ac:dyDescent="0.25">
      <c r="A285" s="161" t="s">
        <v>536</v>
      </c>
      <c r="B285" s="162">
        <v>1</v>
      </c>
      <c r="C285" s="312"/>
      <c r="D285" s="89"/>
      <c r="E285" s="1"/>
      <c r="F285" s="307"/>
      <c r="G285" s="307"/>
      <c r="H285" s="89">
        <f t="shared" si="20"/>
        <v>0</v>
      </c>
      <c r="I285" s="1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V285" s="4"/>
      <c r="W285" s="4"/>
      <c r="X285" s="4"/>
      <c r="Z285" s="4"/>
    </row>
    <row r="286" spans="1:26" ht="12" customHeight="1" x14ac:dyDescent="0.25">
      <c r="A286" s="161" t="s">
        <v>52</v>
      </c>
      <c r="B286" s="162">
        <v>1</v>
      </c>
      <c r="C286" s="312"/>
      <c r="D286" s="89"/>
      <c r="E286" s="1"/>
      <c r="F286" s="307"/>
      <c r="G286" s="307"/>
      <c r="H286" s="89">
        <f t="shared" si="20"/>
        <v>0</v>
      </c>
      <c r="I286" s="1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V286" s="4"/>
      <c r="W286" s="4"/>
      <c r="X286" s="4"/>
      <c r="Z286" s="4"/>
    </row>
    <row r="287" spans="1:26" ht="12" customHeight="1" x14ac:dyDescent="0.25">
      <c r="A287" s="161" t="s">
        <v>52</v>
      </c>
      <c r="B287" s="162">
        <v>1</v>
      </c>
      <c r="C287" s="312"/>
      <c r="D287" s="89"/>
      <c r="E287" s="1"/>
      <c r="F287" s="307"/>
      <c r="G287" s="307"/>
      <c r="H287" s="89">
        <f t="shared" si="20"/>
        <v>0</v>
      </c>
      <c r="I287" s="1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V287" s="4"/>
      <c r="W287" s="4"/>
      <c r="X287" s="4"/>
      <c r="Z287" s="4"/>
    </row>
    <row r="288" spans="1:26" ht="12" customHeight="1" x14ac:dyDescent="0.25">
      <c r="A288" s="161" t="s">
        <v>52</v>
      </c>
      <c r="B288" s="162">
        <v>1</v>
      </c>
      <c r="C288" s="312"/>
      <c r="D288" s="89"/>
      <c r="E288" s="1"/>
      <c r="F288" s="307"/>
      <c r="G288" s="307"/>
      <c r="H288" s="89">
        <f t="shared" si="20"/>
        <v>0</v>
      </c>
      <c r="I288" s="1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V288" s="4"/>
      <c r="W288" s="4"/>
      <c r="X288" s="4"/>
      <c r="Z288" s="4"/>
    </row>
    <row r="289" spans="1:26" ht="12" customHeight="1" x14ac:dyDescent="0.25">
      <c r="A289" s="163"/>
      <c r="B289" s="16"/>
      <c r="C289" s="16"/>
      <c r="D289" s="16"/>
      <c r="E289" s="16"/>
      <c r="F289" s="16"/>
      <c r="G289" s="16"/>
      <c r="H289" s="16"/>
      <c r="I289" s="90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V289" s="4"/>
      <c r="W289" s="4"/>
      <c r="X289" s="4"/>
      <c r="Z289" s="4"/>
    </row>
    <row r="290" spans="1:26" ht="12" customHeight="1" x14ac:dyDescent="0.25">
      <c r="A290" s="28"/>
      <c r="B290" s="34" t="s">
        <v>102</v>
      </c>
      <c r="C290" s="34" t="s">
        <v>73</v>
      </c>
      <c r="D290" s="34" t="s">
        <v>41</v>
      </c>
      <c r="E290" s="34" t="s">
        <v>201</v>
      </c>
      <c r="F290" s="34" t="s">
        <v>176</v>
      </c>
      <c r="G290" s="34" t="s">
        <v>168</v>
      </c>
      <c r="H290" s="34" t="s">
        <v>177</v>
      </c>
      <c r="I290" s="36" t="s">
        <v>46</v>
      </c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V290" s="4"/>
      <c r="W290" s="4"/>
      <c r="X290" s="4"/>
      <c r="Z290" s="4"/>
    </row>
    <row r="291" spans="1:26" ht="12" customHeight="1" x14ac:dyDescent="0.25">
      <c r="A291" s="47" t="s">
        <v>211</v>
      </c>
      <c r="B291" s="39" t="s">
        <v>181</v>
      </c>
      <c r="C291" s="39" t="s">
        <v>209</v>
      </c>
      <c r="D291" s="39" t="s">
        <v>61</v>
      </c>
      <c r="E291" s="39" t="s">
        <v>182</v>
      </c>
      <c r="F291" s="39" t="s">
        <v>169</v>
      </c>
      <c r="G291" s="39" t="s">
        <v>169</v>
      </c>
      <c r="H291" s="39" t="s">
        <v>51</v>
      </c>
      <c r="I291" s="23" t="s">
        <v>51</v>
      </c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V291" s="4"/>
      <c r="W291" s="4"/>
      <c r="X291" s="4"/>
      <c r="Z291" s="4"/>
    </row>
    <row r="292" spans="1:26" ht="12" customHeight="1" x14ac:dyDescent="0.25">
      <c r="A292" s="161" t="s">
        <v>527</v>
      </c>
      <c r="B292" s="162">
        <v>1</v>
      </c>
      <c r="C292" s="311">
        <v>36617</v>
      </c>
      <c r="D292" s="303">
        <v>0</v>
      </c>
      <c r="E292" s="307">
        <v>0</v>
      </c>
      <c r="F292" s="308">
        <v>0</v>
      </c>
      <c r="G292" s="307">
        <v>0</v>
      </c>
      <c r="H292" s="89">
        <f t="shared" ref="H292:H302" si="21">E292-G292</f>
        <v>0</v>
      </c>
      <c r="I292" s="1">
        <v>0</v>
      </c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V292" s="4"/>
      <c r="W292" s="4"/>
      <c r="X292" s="4"/>
      <c r="Z292" s="4"/>
    </row>
    <row r="293" spans="1:26" ht="12" customHeight="1" x14ac:dyDescent="0.25">
      <c r="A293" s="322" t="s">
        <v>527</v>
      </c>
      <c r="B293" s="162">
        <v>1</v>
      </c>
      <c r="C293" s="311"/>
      <c r="D293" s="303"/>
      <c r="E293" s="307"/>
      <c r="F293" s="308"/>
      <c r="G293" s="307"/>
      <c r="H293" s="89">
        <f t="shared" si="21"/>
        <v>0</v>
      </c>
      <c r="I293" s="1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V293" s="4"/>
      <c r="W293" s="4"/>
      <c r="X293" s="4"/>
      <c r="Z293" s="4"/>
    </row>
    <row r="294" spans="1:26" ht="12" customHeight="1" x14ac:dyDescent="0.25">
      <c r="A294" s="322" t="s">
        <v>529</v>
      </c>
      <c r="B294" s="162">
        <v>1</v>
      </c>
      <c r="C294" s="311"/>
      <c r="D294" s="303"/>
      <c r="E294" s="307"/>
      <c r="F294" s="308"/>
      <c r="G294" s="307"/>
      <c r="H294" s="89">
        <f t="shared" si="21"/>
        <v>0</v>
      </c>
      <c r="I294" s="1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V294" s="4"/>
      <c r="W294" s="4"/>
      <c r="X294" s="4"/>
      <c r="Z294" s="4"/>
    </row>
    <row r="295" spans="1:26" ht="12" customHeight="1" x14ac:dyDescent="0.25">
      <c r="A295" s="322" t="s">
        <v>528</v>
      </c>
      <c r="B295" s="162">
        <v>1</v>
      </c>
      <c r="C295" s="311"/>
      <c r="D295" s="303"/>
      <c r="E295" s="307"/>
      <c r="F295" s="307"/>
      <c r="G295" s="307"/>
      <c r="H295" s="89">
        <f t="shared" si="21"/>
        <v>0</v>
      </c>
      <c r="I295" s="1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V295" s="4"/>
      <c r="W295" s="4"/>
      <c r="X295" s="4"/>
      <c r="Z295" s="4"/>
    </row>
    <row r="296" spans="1:26" ht="12" customHeight="1" x14ac:dyDescent="0.25">
      <c r="A296" s="322" t="s">
        <v>213</v>
      </c>
      <c r="B296" s="162">
        <v>1</v>
      </c>
      <c r="C296" s="311"/>
      <c r="D296" s="303"/>
      <c r="E296" s="307"/>
      <c r="F296" s="307"/>
      <c r="G296" s="307"/>
      <c r="H296" s="89">
        <f t="shared" si="21"/>
        <v>0</v>
      </c>
      <c r="I296" s="1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V296" s="4"/>
      <c r="W296" s="4"/>
      <c r="X296" s="4"/>
      <c r="Z296" s="4"/>
    </row>
    <row r="297" spans="1:26" ht="12" customHeight="1" x14ac:dyDescent="0.25">
      <c r="A297" s="322" t="s">
        <v>530</v>
      </c>
      <c r="B297" s="162">
        <v>1</v>
      </c>
      <c r="C297" s="311"/>
      <c r="D297" s="303"/>
      <c r="E297" s="307"/>
      <c r="F297" s="307"/>
      <c r="G297" s="307"/>
      <c r="H297" s="89">
        <f t="shared" si="21"/>
        <v>0</v>
      </c>
      <c r="I297" s="1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V297" s="4"/>
      <c r="W297" s="4"/>
      <c r="X297" s="4"/>
      <c r="Z297" s="4"/>
    </row>
    <row r="298" spans="1:26" ht="12" customHeight="1" x14ac:dyDescent="0.25">
      <c r="A298" s="322" t="s">
        <v>213</v>
      </c>
      <c r="B298" s="162">
        <v>1</v>
      </c>
      <c r="C298" s="311"/>
      <c r="D298" s="303"/>
      <c r="E298" s="307"/>
      <c r="F298" s="307"/>
      <c r="G298" s="307"/>
      <c r="H298" s="89">
        <f t="shared" si="21"/>
        <v>0</v>
      </c>
      <c r="I298" s="1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V298" s="4"/>
      <c r="W298" s="4"/>
      <c r="X298" s="4"/>
      <c r="Z298" s="4"/>
    </row>
    <row r="299" spans="1:26" ht="12" customHeight="1" x14ac:dyDescent="0.25">
      <c r="A299" s="322" t="s">
        <v>531</v>
      </c>
      <c r="B299" s="162">
        <v>1</v>
      </c>
      <c r="C299" s="311"/>
      <c r="D299" s="303"/>
      <c r="E299" s="307"/>
      <c r="F299" s="307"/>
      <c r="G299" s="307"/>
      <c r="H299" s="89">
        <f t="shared" si="21"/>
        <v>0</v>
      </c>
      <c r="I299" s="1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V299" s="4"/>
      <c r="W299" s="4"/>
      <c r="X299" s="4"/>
      <c r="Z299" s="4"/>
    </row>
    <row r="300" spans="1:26" ht="12" customHeight="1" x14ac:dyDescent="0.25">
      <c r="A300" s="322" t="s">
        <v>212</v>
      </c>
      <c r="B300" s="162">
        <v>1</v>
      </c>
      <c r="C300" s="311"/>
      <c r="D300" s="303"/>
      <c r="E300" s="307"/>
      <c r="F300" s="307"/>
      <c r="G300" s="307"/>
      <c r="H300" s="89">
        <f t="shared" si="21"/>
        <v>0</v>
      </c>
      <c r="I300" s="1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V300" s="4"/>
      <c r="W300" s="4"/>
      <c r="X300" s="4"/>
      <c r="Z300" s="4"/>
    </row>
    <row r="301" spans="1:26" ht="12" customHeight="1" x14ac:dyDescent="0.25">
      <c r="A301" s="322" t="s">
        <v>532</v>
      </c>
      <c r="B301" s="162">
        <v>1</v>
      </c>
      <c r="C301" s="311"/>
      <c r="D301" s="303"/>
      <c r="E301" s="307"/>
      <c r="F301" s="307"/>
      <c r="G301" s="307"/>
      <c r="H301" s="89">
        <f t="shared" si="21"/>
        <v>0</v>
      </c>
      <c r="I301" s="1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V301" s="4"/>
      <c r="W301" s="4"/>
      <c r="X301" s="4"/>
      <c r="Z301" s="4"/>
    </row>
    <row r="302" spans="1:26" ht="12" customHeight="1" x14ac:dyDescent="0.25">
      <c r="A302" s="161" t="s">
        <v>52</v>
      </c>
      <c r="B302" s="162">
        <v>1</v>
      </c>
      <c r="C302" s="311"/>
      <c r="D302" s="303"/>
      <c r="E302" s="307"/>
      <c r="F302" s="307"/>
      <c r="G302" s="307"/>
      <c r="H302" s="89">
        <f t="shared" si="21"/>
        <v>0</v>
      </c>
      <c r="I302" s="1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V302" s="4"/>
      <c r="W302" s="4"/>
      <c r="X302" s="4"/>
      <c r="Z302" s="4"/>
    </row>
    <row r="303" spans="1:26" ht="12" customHeight="1" x14ac:dyDescent="0.25">
      <c r="A303" s="164" t="s">
        <v>214</v>
      </c>
      <c r="B303" s="165"/>
      <c r="C303" s="310"/>
      <c r="D303" s="16"/>
      <c r="E303" s="16"/>
      <c r="F303" s="16"/>
      <c r="G303" s="16"/>
      <c r="H303" s="16"/>
      <c r="I303" s="31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V303" s="4"/>
      <c r="W303" s="4"/>
      <c r="X303" s="4"/>
      <c r="Z303" s="4"/>
    </row>
    <row r="304" spans="1:26" ht="12" customHeight="1" x14ac:dyDescent="0.25">
      <c r="A304" s="161" t="s">
        <v>215</v>
      </c>
      <c r="B304" s="162">
        <v>1</v>
      </c>
      <c r="C304" s="309"/>
      <c r="D304" s="303"/>
      <c r="E304" s="307"/>
      <c r="F304" s="307"/>
      <c r="G304" s="307"/>
      <c r="H304" s="89">
        <f>E304-G304</f>
        <v>0</v>
      </c>
      <c r="I304" s="1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V304" s="4"/>
      <c r="W304" s="4"/>
      <c r="X304" s="4"/>
      <c r="Z304" s="4"/>
    </row>
    <row r="305" spans="1:26" ht="12" customHeight="1" x14ac:dyDescent="0.25">
      <c r="A305" s="161" t="s">
        <v>537</v>
      </c>
      <c r="B305" s="162">
        <v>1</v>
      </c>
      <c r="C305" s="309"/>
      <c r="D305" s="303"/>
      <c r="E305" s="307"/>
      <c r="F305" s="307"/>
      <c r="G305" s="307"/>
      <c r="H305" s="89">
        <f>E305-G305</f>
        <v>0</v>
      </c>
      <c r="I305" s="1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V305" s="4"/>
      <c r="W305" s="4"/>
      <c r="X305" s="4"/>
      <c r="Z305" s="4"/>
    </row>
    <row r="306" spans="1:26" ht="12" customHeight="1" x14ac:dyDescent="0.25">
      <c r="A306" s="161" t="s">
        <v>52</v>
      </c>
      <c r="B306" s="162">
        <v>1</v>
      </c>
      <c r="C306" s="309"/>
      <c r="D306" s="303"/>
      <c r="E306" s="307"/>
      <c r="F306" s="307"/>
      <c r="G306" s="307"/>
      <c r="H306" s="89">
        <f>E306-G306</f>
        <v>0</v>
      </c>
      <c r="I306" s="1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V306" s="4"/>
      <c r="W306" s="4"/>
      <c r="X306" s="4"/>
      <c r="Z306" s="4"/>
    </row>
    <row r="307" spans="1:26" ht="12" customHeight="1" x14ac:dyDescent="0.25">
      <c r="A307" s="76"/>
      <c r="B307" s="8" t="s">
        <v>216</v>
      </c>
      <c r="C307" s="94"/>
      <c r="D307" s="327">
        <f>SUM(D271:D306)</f>
        <v>0</v>
      </c>
      <c r="E307" s="16"/>
      <c r="F307" s="16"/>
      <c r="G307" s="16"/>
      <c r="H307" s="16"/>
      <c r="I307" s="90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V307" s="4"/>
      <c r="W307" s="4"/>
      <c r="X307" s="4"/>
      <c r="Z307" s="4"/>
    </row>
    <row r="308" spans="1:26" ht="12" customHeight="1" x14ac:dyDescent="0.25">
      <c r="A308" s="76"/>
      <c r="B308" s="8" t="s">
        <v>195</v>
      </c>
      <c r="C308" s="9"/>
      <c r="D308" s="94"/>
      <c r="E308" s="45">
        <f>SUM(E271:E307)</f>
        <v>0</v>
      </c>
      <c r="F308" s="16"/>
      <c r="G308" s="16"/>
      <c r="H308" s="16"/>
      <c r="I308" s="90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V308" s="4"/>
      <c r="W308" s="4"/>
      <c r="X308" s="4"/>
      <c r="Z308" s="4"/>
    </row>
    <row r="309" spans="1:26" ht="12" customHeight="1" x14ac:dyDescent="0.25">
      <c r="A309" s="76"/>
      <c r="B309" s="8" t="s">
        <v>196</v>
      </c>
      <c r="C309" s="9"/>
      <c r="D309" s="9"/>
      <c r="E309" s="94"/>
      <c r="F309" s="45">
        <f>SUM(F271:F307)</f>
        <v>0</v>
      </c>
      <c r="G309" s="16"/>
      <c r="H309" s="16"/>
      <c r="I309" s="90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V309" s="4"/>
      <c r="W309" s="4"/>
      <c r="X309" s="4"/>
      <c r="Z309" s="4"/>
    </row>
    <row r="310" spans="1:26" ht="12" customHeight="1" x14ac:dyDescent="0.25">
      <c r="A310" s="76"/>
      <c r="B310" s="8" t="s">
        <v>217</v>
      </c>
      <c r="C310" s="9"/>
      <c r="D310" s="9"/>
      <c r="E310" s="9"/>
      <c r="F310" s="94"/>
      <c r="G310" s="45">
        <f>SUM(G271:G307)</f>
        <v>0</v>
      </c>
      <c r="H310" s="16"/>
      <c r="I310" s="9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V310" s="4"/>
      <c r="W310" s="4"/>
      <c r="X310" s="4"/>
      <c r="Z310" s="4"/>
    </row>
    <row r="311" spans="1:26" ht="12" customHeight="1" x14ac:dyDescent="0.25">
      <c r="A311" s="76"/>
      <c r="B311" s="8" t="s">
        <v>218</v>
      </c>
      <c r="C311" s="9"/>
      <c r="D311" s="9"/>
      <c r="E311" s="9"/>
      <c r="F311" s="9"/>
      <c r="G311" s="94"/>
      <c r="H311" s="45">
        <f>SUM(H271:H307)</f>
        <v>0</v>
      </c>
      <c r="I311" s="90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V311" s="4"/>
      <c r="W311" s="4"/>
      <c r="X311" s="4"/>
      <c r="Z311" s="4"/>
    </row>
    <row r="312" spans="1:26" ht="12" customHeight="1" thickBot="1" x14ac:dyDescent="0.3">
      <c r="A312" s="24"/>
      <c r="B312" s="26" t="s">
        <v>219</v>
      </c>
      <c r="C312" s="25"/>
      <c r="D312" s="25"/>
      <c r="E312" s="25"/>
      <c r="F312" s="25"/>
      <c r="G312" s="166"/>
      <c r="H312" s="167"/>
      <c r="I312" s="143">
        <f>SUM(I271:I307)</f>
        <v>0</v>
      </c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V312" s="4"/>
      <c r="W312" s="4"/>
      <c r="X312" s="4"/>
      <c r="Z312" s="4"/>
    </row>
    <row r="313" spans="1:26" ht="12" customHeight="1" thickTop="1" x14ac:dyDescent="0.25">
      <c r="A313" s="7" t="s">
        <v>220</v>
      </c>
      <c r="B313" s="4"/>
      <c r="C313" s="4"/>
      <c r="D313" s="168"/>
      <c r="E313" s="4"/>
      <c r="F313" s="58"/>
      <c r="G313" s="34" t="s">
        <v>45</v>
      </c>
      <c r="H313" s="34" t="s">
        <v>27</v>
      </c>
      <c r="I313" s="169" t="s">
        <v>221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V313" s="4"/>
      <c r="W313" s="4"/>
      <c r="X313" s="4"/>
      <c r="Z313" s="4"/>
    </row>
    <row r="314" spans="1:26" ht="12" customHeight="1" x14ac:dyDescent="0.25">
      <c r="A314" s="7" t="s">
        <v>222</v>
      </c>
      <c r="B314" s="4"/>
      <c r="C314" s="4"/>
      <c r="D314" s="34" t="s">
        <v>223</v>
      </c>
      <c r="E314" s="129"/>
      <c r="F314" s="58"/>
      <c r="G314" s="35" t="s">
        <v>176</v>
      </c>
      <c r="H314" s="35" t="s">
        <v>224</v>
      </c>
      <c r="I314" s="36" t="s">
        <v>225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V314" s="4"/>
      <c r="W314" s="4"/>
      <c r="X314" s="4"/>
      <c r="Z314" s="4"/>
    </row>
    <row r="315" spans="1:26" ht="12" customHeight="1" x14ac:dyDescent="0.25">
      <c r="A315" s="28"/>
      <c r="B315" s="4"/>
      <c r="C315" s="4"/>
      <c r="D315" s="34" t="s">
        <v>103</v>
      </c>
      <c r="E315" s="34" t="s">
        <v>73</v>
      </c>
      <c r="F315" s="58"/>
      <c r="G315" s="35" t="s">
        <v>226</v>
      </c>
      <c r="H315" s="35" t="s">
        <v>227</v>
      </c>
      <c r="I315" s="36" t="s">
        <v>228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V315" s="4"/>
      <c r="W315" s="4"/>
      <c r="X315" s="4"/>
      <c r="Z315" s="4"/>
    </row>
    <row r="316" spans="1:26" ht="12" customHeight="1" x14ac:dyDescent="0.25">
      <c r="A316" s="47" t="s">
        <v>229</v>
      </c>
      <c r="B316" s="9"/>
      <c r="C316" s="9"/>
      <c r="D316" s="39" t="s">
        <v>228</v>
      </c>
      <c r="E316" s="39" t="s">
        <v>230</v>
      </c>
      <c r="F316" s="39" t="s">
        <v>61</v>
      </c>
      <c r="G316" s="40" t="s">
        <v>231</v>
      </c>
      <c r="H316" s="40" t="s">
        <v>70</v>
      </c>
      <c r="I316" s="23" t="s">
        <v>232</v>
      </c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V316" s="4"/>
      <c r="W316" s="4"/>
      <c r="X316" s="4"/>
      <c r="Z316" s="4"/>
    </row>
    <row r="317" spans="1:26" ht="12" customHeight="1" x14ac:dyDescent="0.25">
      <c r="A317" s="334" t="s">
        <v>233</v>
      </c>
      <c r="B317" s="335"/>
      <c r="C317" s="339"/>
      <c r="D317" s="161" t="s">
        <v>234</v>
      </c>
      <c r="E317" s="305">
        <v>42339</v>
      </c>
      <c r="F317" s="1">
        <v>0</v>
      </c>
      <c r="G317" s="307">
        <v>0</v>
      </c>
      <c r="H317" s="307">
        <v>0</v>
      </c>
      <c r="I317" s="44">
        <f>H317</f>
        <v>0</v>
      </c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V317" s="4"/>
      <c r="W317" s="4"/>
      <c r="X317" s="4"/>
      <c r="Z317" s="4"/>
    </row>
    <row r="318" spans="1:26" ht="12" customHeight="1" x14ac:dyDescent="0.25">
      <c r="A318" s="334" t="s">
        <v>52</v>
      </c>
      <c r="B318" s="335"/>
      <c r="C318" s="339"/>
      <c r="D318" s="161" t="s">
        <v>52</v>
      </c>
      <c r="E318" s="305"/>
      <c r="F318" s="1"/>
      <c r="G318" s="307"/>
      <c r="H318" s="307"/>
      <c r="I318" s="44">
        <f>H318</f>
        <v>0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V318" s="4"/>
      <c r="W318" s="4"/>
      <c r="X318" s="4"/>
      <c r="Z318" s="4"/>
    </row>
    <row r="319" spans="1:26" ht="12" customHeight="1" x14ac:dyDescent="0.25">
      <c r="A319" s="334" t="s">
        <v>52</v>
      </c>
      <c r="B319" s="335"/>
      <c r="C319" s="339"/>
      <c r="D319" s="161" t="s">
        <v>52</v>
      </c>
      <c r="E319" s="305"/>
      <c r="F319" s="1"/>
      <c r="G319" s="307"/>
      <c r="H319" s="307"/>
      <c r="I319" s="46">
        <f>H319</f>
        <v>0</v>
      </c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V319" s="4"/>
      <c r="W319" s="4"/>
      <c r="X319" s="4"/>
      <c r="Z319" s="4"/>
    </row>
    <row r="320" spans="1:26" ht="12" customHeight="1" x14ac:dyDescent="0.25">
      <c r="A320" s="76"/>
      <c r="B320" s="8" t="s">
        <v>235</v>
      </c>
      <c r="C320" s="9"/>
      <c r="D320" s="9"/>
      <c r="E320" s="9"/>
      <c r="F320" s="48">
        <f>SUM(F317:F319)</f>
        <v>0</v>
      </c>
      <c r="G320" s="170"/>
      <c r="H320" s="16"/>
      <c r="I320" s="90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V320" s="4"/>
      <c r="W320" s="4"/>
      <c r="X320" s="4"/>
      <c r="Z320" s="4"/>
    </row>
    <row r="321" spans="1:26" ht="12" customHeight="1" x14ac:dyDescent="0.25">
      <c r="A321" s="76"/>
      <c r="B321" s="8" t="s">
        <v>236</v>
      </c>
      <c r="C321" s="9"/>
      <c r="D321" s="9"/>
      <c r="E321" s="9"/>
      <c r="F321" s="9"/>
      <c r="G321" s="48">
        <f>SUM(G317:G319)</f>
        <v>0</v>
      </c>
      <c r="H321" s="49"/>
      <c r="I321" s="90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V321" s="4"/>
      <c r="W321" s="4"/>
      <c r="X321" s="4"/>
      <c r="Z321" s="4"/>
    </row>
    <row r="322" spans="1:26" ht="12" customHeight="1" thickBot="1" x14ac:dyDescent="0.3">
      <c r="A322" s="24"/>
      <c r="B322" s="26" t="s">
        <v>237</v>
      </c>
      <c r="C322" s="25"/>
      <c r="D322" s="25"/>
      <c r="E322" s="25"/>
      <c r="F322" s="25"/>
      <c r="G322" s="25"/>
      <c r="H322" s="154"/>
      <c r="I322" s="143">
        <f>SUM(I317:I319)</f>
        <v>0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V322" s="4"/>
      <c r="W322" s="4"/>
      <c r="X322" s="4"/>
      <c r="Z322" s="4"/>
    </row>
    <row r="323" spans="1:26" ht="12" customHeight="1" thickTop="1" x14ac:dyDescent="0.25">
      <c r="A323" s="61" t="s">
        <v>19</v>
      </c>
      <c r="B323" s="18"/>
      <c r="C323" s="18"/>
      <c r="D323" s="18"/>
      <c r="E323" s="18"/>
      <c r="F323" s="18"/>
      <c r="G323" s="52" t="s">
        <v>467</v>
      </c>
      <c r="H323" s="53">
        <f>$E$12</f>
        <v>41183</v>
      </c>
      <c r="I323" s="5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V323" s="4"/>
      <c r="W323" s="4"/>
      <c r="X323" s="4"/>
      <c r="Z323" s="4"/>
    </row>
    <row r="324" spans="1:26" ht="12" customHeight="1" x14ac:dyDescent="0.25">
      <c r="A324" s="98"/>
      <c r="B324" s="99"/>
      <c r="C324" s="99"/>
      <c r="D324" s="99"/>
      <c r="E324" s="99"/>
      <c r="F324" s="99"/>
      <c r="G324" s="99"/>
      <c r="H324" s="63"/>
      <c r="I324" s="100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V324" s="4"/>
      <c r="W324" s="4"/>
      <c r="X324" s="4"/>
      <c r="Z324" s="4"/>
    </row>
    <row r="325" spans="1:26" ht="12" customHeight="1" x14ac:dyDescent="0.25">
      <c r="A325" s="28"/>
      <c r="B325" s="4"/>
      <c r="C325" s="4"/>
      <c r="D325" s="34" t="s">
        <v>58</v>
      </c>
      <c r="E325" s="34" t="s">
        <v>100</v>
      </c>
      <c r="F325" s="34" t="s">
        <v>46</v>
      </c>
      <c r="G325" s="171" t="s">
        <v>101</v>
      </c>
      <c r="H325" s="56" t="s">
        <v>42</v>
      </c>
      <c r="I325" s="65" t="s">
        <v>102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V325" s="4"/>
      <c r="W325" s="4"/>
      <c r="X325" s="4"/>
      <c r="Z325" s="4"/>
    </row>
    <row r="326" spans="1:26" ht="12" customHeight="1" x14ac:dyDescent="0.25">
      <c r="A326" s="28"/>
      <c r="B326" s="4"/>
      <c r="C326" s="4"/>
      <c r="D326" s="34" t="s">
        <v>103</v>
      </c>
      <c r="E326" s="34" t="s">
        <v>238</v>
      </c>
      <c r="F326" s="34" t="s">
        <v>57</v>
      </c>
      <c r="G326" s="59" t="s">
        <v>100</v>
      </c>
      <c r="H326" s="34" t="s">
        <v>46</v>
      </c>
      <c r="I326" s="36" t="s">
        <v>104</v>
      </c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V326" s="4"/>
      <c r="W326" s="4"/>
      <c r="X326" s="4"/>
      <c r="Z326" s="4"/>
    </row>
    <row r="327" spans="1:26" ht="12" customHeight="1" x14ac:dyDescent="0.25">
      <c r="A327" s="7" t="s">
        <v>69</v>
      </c>
      <c r="B327" s="38"/>
      <c r="C327" s="38"/>
      <c r="D327" s="39" t="s">
        <v>105</v>
      </c>
      <c r="E327" s="39" t="s">
        <v>65</v>
      </c>
      <c r="F327" s="39" t="s">
        <v>49</v>
      </c>
      <c r="G327" s="87" t="s">
        <v>106</v>
      </c>
      <c r="H327" s="40" t="s">
        <v>51</v>
      </c>
      <c r="I327" s="23" t="s">
        <v>107</v>
      </c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V327" s="4"/>
      <c r="W327" s="4"/>
      <c r="X327" s="4"/>
      <c r="Z327" s="4"/>
    </row>
    <row r="328" spans="1:26" ht="12" customHeight="1" x14ac:dyDescent="0.25">
      <c r="A328" s="334" t="s">
        <v>538</v>
      </c>
      <c r="B328" s="335"/>
      <c r="C328" s="339"/>
      <c r="D328" s="314">
        <v>0</v>
      </c>
      <c r="E328" s="308">
        <v>0</v>
      </c>
      <c r="F328" s="308">
        <v>0</v>
      </c>
      <c r="G328" s="89">
        <f>D328*E328</f>
        <v>0</v>
      </c>
      <c r="H328" s="101">
        <f t="shared" ref="H328:H335" si="22">D328*F328</f>
        <v>0</v>
      </c>
      <c r="I328" s="304">
        <v>0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V328" s="4"/>
      <c r="W328" s="4"/>
      <c r="X328" s="4"/>
      <c r="Z328" s="4"/>
    </row>
    <row r="329" spans="1:26" ht="12" customHeight="1" x14ac:dyDescent="0.25">
      <c r="A329" s="334"/>
      <c r="B329" s="335"/>
      <c r="C329" s="339"/>
      <c r="D329" s="314"/>
      <c r="E329" s="308"/>
      <c r="F329" s="308"/>
      <c r="G329" s="89">
        <f t="shared" ref="G329:G335" si="23">D329*E329</f>
        <v>0</v>
      </c>
      <c r="H329" s="101">
        <f t="shared" si="22"/>
        <v>0</v>
      </c>
      <c r="I329" s="304">
        <v>0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V329" s="4"/>
      <c r="W329" s="4"/>
      <c r="X329" s="4"/>
      <c r="Z329" s="4"/>
    </row>
    <row r="330" spans="1:26" ht="12" customHeight="1" x14ac:dyDescent="0.25">
      <c r="A330" s="334"/>
      <c r="B330" s="335"/>
      <c r="C330" s="339"/>
      <c r="D330" s="314"/>
      <c r="E330" s="308"/>
      <c r="F330" s="308"/>
      <c r="G330" s="89">
        <f t="shared" si="23"/>
        <v>0</v>
      </c>
      <c r="H330" s="101">
        <f t="shared" si="22"/>
        <v>0</v>
      </c>
      <c r="I330" s="304">
        <v>0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V330" s="4"/>
      <c r="W330" s="4"/>
      <c r="X330" s="4"/>
      <c r="Z330" s="4"/>
    </row>
    <row r="331" spans="1:26" ht="12" customHeight="1" x14ac:dyDescent="0.25">
      <c r="A331" s="334"/>
      <c r="B331" s="335"/>
      <c r="C331" s="339"/>
      <c r="D331" s="314"/>
      <c r="E331" s="308"/>
      <c r="F331" s="308"/>
      <c r="G331" s="89">
        <f t="shared" si="23"/>
        <v>0</v>
      </c>
      <c r="H331" s="101">
        <f t="shared" si="22"/>
        <v>0</v>
      </c>
      <c r="I331" s="304">
        <v>0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V331" s="4"/>
      <c r="W331" s="4"/>
      <c r="X331" s="4"/>
      <c r="Z331" s="4"/>
    </row>
    <row r="332" spans="1:26" ht="12" customHeight="1" x14ac:dyDescent="0.25">
      <c r="A332" s="334"/>
      <c r="B332" s="335"/>
      <c r="C332" s="339"/>
      <c r="D332" s="314"/>
      <c r="E332" s="308"/>
      <c r="F332" s="308"/>
      <c r="G332" s="89">
        <f t="shared" si="23"/>
        <v>0</v>
      </c>
      <c r="H332" s="101">
        <f t="shared" si="22"/>
        <v>0</v>
      </c>
      <c r="I332" s="304">
        <v>0</v>
      </c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V332" s="4"/>
      <c r="W332" s="4"/>
      <c r="X332" s="4"/>
      <c r="Z332" s="4"/>
    </row>
    <row r="333" spans="1:26" ht="12" customHeight="1" x14ac:dyDescent="0.25">
      <c r="A333" s="334" t="s">
        <v>494</v>
      </c>
      <c r="B333" s="335"/>
      <c r="C333" s="339"/>
      <c r="D333" s="314"/>
      <c r="E333" s="308"/>
      <c r="F333" s="308"/>
      <c r="G333" s="89">
        <f t="shared" si="23"/>
        <v>0</v>
      </c>
      <c r="H333" s="101">
        <f t="shared" si="22"/>
        <v>0</v>
      </c>
      <c r="I333" s="304">
        <v>1</v>
      </c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V333" s="4"/>
      <c r="W333" s="4"/>
      <c r="X333" s="4"/>
      <c r="Z333" s="4"/>
    </row>
    <row r="334" spans="1:26" ht="12" customHeight="1" x14ac:dyDescent="0.25">
      <c r="A334" s="334" t="s">
        <v>495</v>
      </c>
      <c r="B334" s="335"/>
      <c r="C334" s="339"/>
      <c r="D334" s="314"/>
      <c r="E334" s="308"/>
      <c r="F334" s="308"/>
      <c r="G334" s="89">
        <f t="shared" si="23"/>
        <v>0</v>
      </c>
      <c r="H334" s="101">
        <f t="shared" si="22"/>
        <v>0</v>
      </c>
      <c r="I334" s="304">
        <v>1</v>
      </c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V334" s="4"/>
      <c r="W334" s="4"/>
      <c r="X334" s="4"/>
      <c r="Z334" s="4"/>
    </row>
    <row r="335" spans="1:26" ht="12" customHeight="1" x14ac:dyDescent="0.25">
      <c r="A335" s="334" t="s">
        <v>496</v>
      </c>
      <c r="B335" s="335"/>
      <c r="C335" s="339"/>
      <c r="D335" s="314"/>
      <c r="E335" s="308"/>
      <c r="F335" s="308"/>
      <c r="G335" s="48">
        <f t="shared" si="23"/>
        <v>0</v>
      </c>
      <c r="H335" s="101">
        <f t="shared" si="22"/>
        <v>0</v>
      </c>
      <c r="I335" s="304">
        <v>1</v>
      </c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V335" s="4"/>
      <c r="W335" s="4"/>
      <c r="X335" s="4"/>
      <c r="Z335" s="4"/>
    </row>
    <row r="336" spans="1:26" ht="12" customHeight="1" x14ac:dyDescent="0.25">
      <c r="A336" s="47" t="s">
        <v>240</v>
      </c>
      <c r="B336" s="9"/>
      <c r="C336" s="9"/>
      <c r="D336" s="9"/>
      <c r="E336" s="9"/>
      <c r="F336" s="9"/>
      <c r="G336" s="48">
        <f>SUM(G328:G335)</f>
        <v>0</v>
      </c>
      <c r="H336" s="16"/>
      <c r="I336" s="90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V336" s="4"/>
      <c r="W336" s="4"/>
      <c r="X336" s="4"/>
      <c r="Z336" s="4"/>
    </row>
    <row r="337" spans="1:26" ht="12" customHeight="1" x14ac:dyDescent="0.25">
      <c r="A337" s="47" t="s">
        <v>241</v>
      </c>
      <c r="B337" s="9"/>
      <c r="C337" s="9"/>
      <c r="D337" s="9"/>
      <c r="E337" s="9"/>
      <c r="F337" s="9"/>
      <c r="G337" s="94"/>
      <c r="H337" s="72">
        <f>SUM(H328:H335)</f>
        <v>0</v>
      </c>
      <c r="I337" s="90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V337" s="4"/>
      <c r="W337" s="4"/>
      <c r="X337" s="4"/>
      <c r="Z337" s="4"/>
    </row>
    <row r="338" spans="1:26" ht="12" customHeight="1" x14ac:dyDescent="0.25">
      <c r="A338" s="62" t="s">
        <v>110</v>
      </c>
      <c r="B338" s="63"/>
      <c r="C338" s="63"/>
      <c r="D338" s="63"/>
      <c r="E338" s="63"/>
      <c r="F338" s="63"/>
      <c r="G338" s="77">
        <f>(1-I328)*G328+(1-I329)*G329+(1-I330)*G330+(1-I331)*G331+(1-I332)*G332+(1-I333)*G333+(1-I334)*G334+(1-I335)*G335</f>
        <v>0</v>
      </c>
      <c r="H338" s="103">
        <f>H328*(1-I328)+H329*(1-I329)+H330*(1-I330)+H331*(1-I331)+H332*(1-I332)+H333*(1-I333)+H334*(1-I334)+H335*(1-I335)</f>
        <v>0</v>
      </c>
      <c r="I338" s="50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V338" s="4"/>
      <c r="W338" s="4"/>
      <c r="X338" s="4"/>
      <c r="Z338" s="4"/>
    </row>
    <row r="339" spans="1:26" ht="12" customHeight="1" thickBot="1" x14ac:dyDescent="0.3">
      <c r="A339" s="104" t="s">
        <v>111</v>
      </c>
      <c r="B339" s="79"/>
      <c r="C339" s="79"/>
      <c r="D339" s="79"/>
      <c r="E339" s="79"/>
      <c r="F339" s="79"/>
      <c r="G339" s="105">
        <f>I328*G328+I329*G329+I330*G330+I331*G331+I332*G332+I333*G333+I334*G334+I335*G335</f>
        <v>0</v>
      </c>
      <c r="H339" s="106">
        <f>H328*I328+H329*I329+H330*I330+H331*I331+H332*I332+H333*I333+H334*I334+H335*I335</f>
        <v>0</v>
      </c>
      <c r="I339" s="10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V339" s="4"/>
      <c r="W339" s="4"/>
      <c r="X339" s="4"/>
      <c r="Z339" s="4"/>
    </row>
    <row r="340" spans="1:26" ht="12" customHeight="1" thickTop="1" thickBot="1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V340" s="4"/>
      <c r="W340" s="4"/>
      <c r="X340" s="4"/>
      <c r="Z340" s="4"/>
    </row>
    <row r="341" spans="1:26" ht="12" customHeight="1" thickTop="1" x14ac:dyDescent="0.25">
      <c r="A341" s="29" t="s">
        <v>22</v>
      </c>
      <c r="B341" s="30"/>
      <c r="C341" s="30"/>
      <c r="D341" s="30"/>
      <c r="E341" s="30"/>
      <c r="F341" s="30"/>
      <c r="G341" s="31"/>
      <c r="H341" s="32"/>
      <c r="I341" s="33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V341" s="4"/>
      <c r="W341" s="4"/>
      <c r="X341" s="4"/>
      <c r="Z341" s="4"/>
    </row>
    <row r="342" spans="1:26" ht="12" customHeight="1" x14ac:dyDescent="0.25">
      <c r="A342" s="28"/>
      <c r="B342" s="4"/>
      <c r="C342" s="4"/>
      <c r="D342" s="4"/>
      <c r="E342" s="4"/>
      <c r="F342" s="4"/>
      <c r="G342" s="4"/>
      <c r="H342" s="171" t="s">
        <v>242</v>
      </c>
      <c r="I342" s="169" t="s">
        <v>42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V342" s="4"/>
      <c r="W342" s="4"/>
      <c r="X342" s="4"/>
      <c r="Z342" s="4"/>
    </row>
    <row r="343" spans="1:26" ht="12" customHeight="1" x14ac:dyDescent="0.25">
      <c r="A343" s="28"/>
      <c r="B343" s="4"/>
      <c r="C343" s="4"/>
      <c r="D343" s="4"/>
      <c r="E343" s="4"/>
      <c r="F343" s="4"/>
      <c r="G343" s="4"/>
      <c r="H343" s="171" t="s">
        <v>177</v>
      </c>
      <c r="I343" s="169" t="s">
        <v>46</v>
      </c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V343" s="4"/>
      <c r="W343" s="4"/>
      <c r="X343" s="4"/>
      <c r="Z343" s="4"/>
    </row>
    <row r="344" spans="1:26" ht="12" customHeight="1" x14ac:dyDescent="0.25">
      <c r="A344" s="47" t="s">
        <v>243</v>
      </c>
      <c r="B344" s="9"/>
      <c r="C344" s="9"/>
      <c r="D344" s="9"/>
      <c r="E344" s="9"/>
      <c r="F344" s="9"/>
      <c r="G344" s="9"/>
      <c r="H344" s="172" t="s">
        <v>51</v>
      </c>
      <c r="I344" s="173" t="s">
        <v>51</v>
      </c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V344" s="4"/>
      <c r="W344" s="4"/>
      <c r="X344" s="4"/>
      <c r="Z344" s="4"/>
    </row>
    <row r="345" spans="1:26" ht="12" customHeight="1" x14ac:dyDescent="0.25">
      <c r="A345" s="336" t="s">
        <v>244</v>
      </c>
      <c r="B345" s="337"/>
      <c r="C345" s="337"/>
      <c r="D345" s="337"/>
      <c r="E345" s="337"/>
      <c r="F345" s="337"/>
      <c r="G345" s="338"/>
      <c r="H345" s="1">
        <v>0</v>
      </c>
      <c r="I345" s="1">
        <v>0</v>
      </c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V345" s="4"/>
      <c r="W345" s="4"/>
      <c r="X345" s="4"/>
      <c r="Z345" s="4"/>
    </row>
    <row r="346" spans="1:26" ht="12" customHeight="1" x14ac:dyDescent="0.25">
      <c r="A346" s="336" t="s">
        <v>245</v>
      </c>
      <c r="B346" s="337"/>
      <c r="C346" s="337"/>
      <c r="D346" s="337" t="s">
        <v>163</v>
      </c>
      <c r="E346" s="337" t="s">
        <v>163</v>
      </c>
      <c r="F346" s="337" t="s">
        <v>163</v>
      </c>
      <c r="G346" s="338" t="s">
        <v>163</v>
      </c>
      <c r="H346" s="1"/>
      <c r="I346" s="1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V346" s="4"/>
      <c r="W346" s="4"/>
      <c r="X346" s="4"/>
      <c r="Z346" s="4"/>
    </row>
    <row r="347" spans="1:26" ht="12" customHeight="1" x14ac:dyDescent="0.25">
      <c r="A347" s="336" t="s">
        <v>246</v>
      </c>
      <c r="B347" s="337"/>
      <c r="C347" s="337"/>
      <c r="D347" s="337" t="s">
        <v>163</v>
      </c>
      <c r="E347" s="337" t="s">
        <v>163</v>
      </c>
      <c r="F347" s="337" t="s">
        <v>163</v>
      </c>
      <c r="G347" s="338" t="s">
        <v>163</v>
      </c>
      <c r="H347" s="1"/>
      <c r="I347" s="1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V347" s="4"/>
      <c r="W347" s="4"/>
      <c r="X347" s="4"/>
      <c r="Z347" s="4"/>
    </row>
    <row r="348" spans="1:26" ht="12" customHeight="1" x14ac:dyDescent="0.25">
      <c r="A348" s="336" t="s">
        <v>52</v>
      </c>
      <c r="B348" s="337"/>
      <c r="C348" s="337"/>
      <c r="D348" s="337"/>
      <c r="E348" s="337"/>
      <c r="F348" s="337"/>
      <c r="G348" s="338"/>
      <c r="H348" s="1"/>
      <c r="I348" s="1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V348" s="4"/>
      <c r="W348" s="4"/>
      <c r="X348" s="4"/>
      <c r="Z348" s="4"/>
    </row>
    <row r="349" spans="1:26" ht="12" customHeight="1" x14ac:dyDescent="0.25">
      <c r="A349" s="336" t="s">
        <v>52</v>
      </c>
      <c r="B349" s="337"/>
      <c r="C349" s="337"/>
      <c r="D349" s="337"/>
      <c r="E349" s="337"/>
      <c r="F349" s="337"/>
      <c r="G349" s="338"/>
      <c r="H349" s="1"/>
      <c r="I349" s="1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V349" s="4"/>
      <c r="W349" s="4"/>
      <c r="X349" s="4"/>
      <c r="Z349" s="4"/>
    </row>
    <row r="350" spans="1:26" ht="12" customHeight="1" x14ac:dyDescent="0.25">
      <c r="A350" s="336" t="s">
        <v>52</v>
      </c>
      <c r="B350" s="337"/>
      <c r="C350" s="337"/>
      <c r="D350" s="337"/>
      <c r="E350" s="337"/>
      <c r="F350" s="337"/>
      <c r="G350" s="338"/>
      <c r="H350" s="1"/>
      <c r="I350" s="1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V350" s="4"/>
      <c r="W350" s="4"/>
      <c r="X350" s="4"/>
      <c r="Z350" s="4"/>
    </row>
    <row r="351" spans="1:26" ht="12" customHeight="1" x14ac:dyDescent="0.25">
      <c r="A351" s="336" t="s">
        <v>52</v>
      </c>
      <c r="B351" s="337"/>
      <c r="C351" s="337"/>
      <c r="D351" s="337"/>
      <c r="E351" s="337"/>
      <c r="F351" s="337"/>
      <c r="G351" s="338"/>
      <c r="H351" s="1"/>
      <c r="I351" s="1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V351" s="4"/>
      <c r="W351" s="4"/>
      <c r="X351" s="4"/>
      <c r="Z351" s="4"/>
    </row>
    <row r="352" spans="1:26" ht="12" customHeight="1" x14ac:dyDescent="0.25">
      <c r="A352" s="336" t="s">
        <v>52</v>
      </c>
      <c r="B352" s="337"/>
      <c r="C352" s="337"/>
      <c r="D352" s="337"/>
      <c r="E352" s="337"/>
      <c r="F352" s="337"/>
      <c r="G352" s="338"/>
      <c r="H352" s="1"/>
      <c r="I352" s="1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V352" s="4"/>
      <c r="W352" s="4"/>
      <c r="X352" s="4"/>
      <c r="Z352" s="4"/>
    </row>
    <row r="353" spans="1:26" ht="12" customHeight="1" x14ac:dyDescent="0.25">
      <c r="A353" s="336" t="s">
        <v>52</v>
      </c>
      <c r="B353" s="337"/>
      <c r="C353" s="337"/>
      <c r="D353" s="337"/>
      <c r="E353" s="337"/>
      <c r="F353" s="337"/>
      <c r="G353" s="338"/>
      <c r="H353" s="1"/>
      <c r="I353" s="1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V353" s="4"/>
      <c r="W353" s="4"/>
      <c r="X353" s="4"/>
      <c r="Z353" s="4"/>
    </row>
    <row r="354" spans="1:26" ht="12" customHeight="1" x14ac:dyDescent="0.25">
      <c r="A354" s="336" t="s">
        <v>52</v>
      </c>
      <c r="B354" s="337"/>
      <c r="C354" s="337"/>
      <c r="D354" s="337"/>
      <c r="E354" s="337"/>
      <c r="F354" s="337"/>
      <c r="G354" s="338"/>
      <c r="H354" s="1"/>
      <c r="I354" s="1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V354" s="4"/>
      <c r="W354" s="4"/>
      <c r="X354" s="4"/>
      <c r="Z354" s="4"/>
    </row>
    <row r="355" spans="1:26" ht="12" customHeight="1" x14ac:dyDescent="0.25">
      <c r="A355" s="336" t="s">
        <v>52</v>
      </c>
      <c r="B355" s="337"/>
      <c r="C355" s="337"/>
      <c r="D355" s="337"/>
      <c r="E355" s="337"/>
      <c r="F355" s="337"/>
      <c r="G355" s="338"/>
      <c r="H355" s="1"/>
      <c r="I355" s="1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V355" s="4"/>
      <c r="W355" s="4"/>
      <c r="X355" s="4"/>
      <c r="Z355" s="4"/>
    </row>
    <row r="356" spans="1:26" ht="12" customHeight="1" x14ac:dyDescent="0.25">
      <c r="A356" s="174" t="s">
        <v>247</v>
      </c>
      <c r="B356" s="99"/>
      <c r="C356" s="99"/>
      <c r="D356" s="99"/>
      <c r="E356" s="99"/>
      <c r="F356" s="99"/>
      <c r="G356" s="99"/>
      <c r="H356" s="153">
        <f>SUM(H345:H355)</f>
        <v>0</v>
      </c>
      <c r="I356" s="70">
        <f>SUM(I345:I355)</f>
        <v>0</v>
      </c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V356" s="4"/>
      <c r="W356" s="4"/>
      <c r="X356" s="4"/>
      <c r="Z356" s="4"/>
    </row>
    <row r="357" spans="1:26" ht="12" customHeight="1" x14ac:dyDescent="0.25">
      <c r="A357" s="175" t="s">
        <v>248</v>
      </c>
      <c r="B357" s="4"/>
      <c r="C357" s="4"/>
      <c r="D357" s="4"/>
      <c r="E357" s="4"/>
      <c r="F357" s="4"/>
      <c r="G357" s="168"/>
      <c r="H357" s="168"/>
      <c r="I357" s="17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V357" s="4"/>
      <c r="W357" s="4"/>
      <c r="X357" s="4"/>
      <c r="Z357" s="4"/>
    </row>
    <row r="358" spans="1:26" ht="12" customHeight="1" x14ac:dyDescent="0.25">
      <c r="A358" s="7"/>
      <c r="B358" s="4"/>
      <c r="C358" s="5" t="s">
        <v>41</v>
      </c>
      <c r="D358" s="5" t="s">
        <v>41</v>
      </c>
      <c r="E358" s="5" t="s">
        <v>249</v>
      </c>
      <c r="F358" s="5" t="s">
        <v>41</v>
      </c>
      <c r="G358" s="34" t="s">
        <v>250</v>
      </c>
      <c r="H358" s="34" t="s">
        <v>89</v>
      </c>
      <c r="I358" s="36" t="s">
        <v>226</v>
      </c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V358" s="4"/>
      <c r="W358" s="4"/>
      <c r="X358" s="4"/>
      <c r="Z358" s="4"/>
    </row>
    <row r="359" spans="1:26" ht="12" customHeight="1" x14ac:dyDescent="0.25">
      <c r="A359" s="7" t="s">
        <v>251</v>
      </c>
      <c r="B359" s="38"/>
      <c r="C359" s="74" t="s">
        <v>252</v>
      </c>
      <c r="D359" s="38"/>
      <c r="E359" s="74" t="s">
        <v>253</v>
      </c>
      <c r="F359" s="74" t="s">
        <v>41</v>
      </c>
      <c r="G359" s="39" t="s">
        <v>90</v>
      </c>
      <c r="H359" s="39" t="s">
        <v>51</v>
      </c>
      <c r="I359" s="23" t="s">
        <v>51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V359" s="4"/>
      <c r="W359" s="4"/>
      <c r="X359" s="4"/>
      <c r="Z359" s="4"/>
    </row>
    <row r="360" spans="1:26" ht="12" customHeight="1" x14ac:dyDescent="0.25">
      <c r="A360" s="336" t="s">
        <v>239</v>
      </c>
      <c r="B360" s="337"/>
      <c r="C360" s="336" t="s">
        <v>254</v>
      </c>
      <c r="D360" s="337"/>
      <c r="E360" s="336" t="s">
        <v>255</v>
      </c>
      <c r="F360" s="337"/>
      <c r="G360" s="307">
        <v>0</v>
      </c>
      <c r="H360" s="1">
        <v>0</v>
      </c>
      <c r="I360" s="1">
        <v>0</v>
      </c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V360" s="4"/>
      <c r="W360" s="4"/>
      <c r="X360" s="4"/>
      <c r="Z360" s="4"/>
    </row>
    <row r="361" spans="1:26" ht="12" customHeight="1" x14ac:dyDescent="0.25">
      <c r="A361" s="336" t="s">
        <v>539</v>
      </c>
      <c r="B361" s="337"/>
      <c r="C361" s="336" t="s">
        <v>256</v>
      </c>
      <c r="D361" s="337"/>
      <c r="E361" s="336" t="s">
        <v>257</v>
      </c>
      <c r="F361" s="337"/>
      <c r="G361" s="307"/>
      <c r="H361" s="1"/>
      <c r="I361" s="1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V361" s="4"/>
      <c r="W361" s="4"/>
      <c r="X361" s="4"/>
      <c r="Z361" s="4"/>
    </row>
    <row r="362" spans="1:26" ht="12" customHeight="1" x14ac:dyDescent="0.25">
      <c r="A362" s="336" t="s">
        <v>52</v>
      </c>
      <c r="B362" s="337"/>
      <c r="C362" s="336" t="s">
        <v>52</v>
      </c>
      <c r="D362" s="337"/>
      <c r="E362" s="336" t="s">
        <v>52</v>
      </c>
      <c r="F362" s="337"/>
      <c r="G362" s="307"/>
      <c r="H362" s="1"/>
      <c r="I362" s="1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V362" s="4"/>
      <c r="W362" s="4"/>
      <c r="X362" s="4"/>
      <c r="Z362" s="4"/>
    </row>
    <row r="363" spans="1:26" ht="12" customHeight="1" x14ac:dyDescent="0.25">
      <c r="A363" s="336" t="s">
        <v>52</v>
      </c>
      <c r="B363" s="337"/>
      <c r="C363" s="336" t="s">
        <v>52</v>
      </c>
      <c r="D363" s="337"/>
      <c r="E363" s="336" t="s">
        <v>52</v>
      </c>
      <c r="F363" s="337"/>
      <c r="G363" s="307"/>
      <c r="H363" s="1"/>
      <c r="I363" s="1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V363" s="4"/>
      <c r="W363" s="4"/>
      <c r="X363" s="4"/>
      <c r="Z363" s="4"/>
    </row>
    <row r="364" spans="1:26" ht="12" customHeight="1" x14ac:dyDescent="0.25">
      <c r="A364" s="336" t="s">
        <v>52</v>
      </c>
      <c r="B364" s="337"/>
      <c r="C364" s="336" t="s">
        <v>52</v>
      </c>
      <c r="D364" s="337"/>
      <c r="E364" s="336" t="s">
        <v>52</v>
      </c>
      <c r="F364" s="337"/>
      <c r="G364" s="307"/>
      <c r="H364" s="1"/>
      <c r="I364" s="1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V364" s="4"/>
      <c r="W364" s="4"/>
      <c r="X364" s="4"/>
      <c r="Z364" s="4"/>
    </row>
    <row r="365" spans="1:26" ht="12" customHeight="1" x14ac:dyDescent="0.25">
      <c r="A365" s="336" t="s">
        <v>52</v>
      </c>
      <c r="B365" s="337"/>
      <c r="C365" s="336" t="s">
        <v>52</v>
      </c>
      <c r="D365" s="337"/>
      <c r="E365" s="336" t="s">
        <v>52</v>
      </c>
      <c r="F365" s="337"/>
      <c r="G365" s="307"/>
      <c r="H365" s="1"/>
      <c r="I365" s="1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V365" s="4"/>
      <c r="W365" s="4"/>
      <c r="X365" s="4"/>
      <c r="Z365" s="4"/>
    </row>
    <row r="366" spans="1:26" ht="12" customHeight="1" x14ac:dyDescent="0.25">
      <c r="A366" s="336" t="s">
        <v>52</v>
      </c>
      <c r="B366" s="337"/>
      <c r="C366" s="336" t="s">
        <v>52</v>
      </c>
      <c r="D366" s="337"/>
      <c r="E366" s="336" t="s">
        <v>52</v>
      </c>
      <c r="F366" s="337"/>
      <c r="G366" s="307"/>
      <c r="H366" s="1"/>
      <c r="I366" s="1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V366" s="4"/>
      <c r="W366" s="4"/>
      <c r="X366" s="4"/>
      <c r="Z366" s="4"/>
    </row>
    <row r="367" spans="1:26" ht="12" customHeight="1" x14ac:dyDescent="0.25">
      <c r="A367" s="336" t="s">
        <v>52</v>
      </c>
      <c r="B367" s="337"/>
      <c r="C367" s="336" t="s">
        <v>52</v>
      </c>
      <c r="D367" s="337"/>
      <c r="E367" s="336" t="s">
        <v>52</v>
      </c>
      <c r="F367" s="337"/>
      <c r="G367" s="307"/>
      <c r="H367" s="1"/>
      <c r="I367" s="1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V367" s="4"/>
      <c r="W367" s="4"/>
      <c r="X367" s="4"/>
      <c r="Z367" s="4"/>
    </row>
    <row r="368" spans="1:26" ht="12" customHeight="1" thickBot="1" x14ac:dyDescent="0.3">
      <c r="A368" s="24"/>
      <c r="B368" s="25"/>
      <c r="C368" s="25"/>
      <c r="D368" s="25"/>
      <c r="E368" s="26" t="s">
        <v>258</v>
      </c>
      <c r="F368" s="25"/>
      <c r="G368" s="25"/>
      <c r="H368" s="154"/>
      <c r="I368" s="143">
        <f>SUM(I360:I367)</f>
        <v>0</v>
      </c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V368" s="4"/>
      <c r="W368" s="4"/>
      <c r="X368" s="4"/>
      <c r="Z368" s="4"/>
    </row>
    <row r="369" spans="1:26" ht="12" customHeight="1" thickTop="1" x14ac:dyDescent="0.25">
      <c r="A369" s="61" t="s">
        <v>259</v>
      </c>
      <c r="B369" s="18"/>
      <c r="C369" s="18"/>
      <c r="D369" s="18"/>
      <c r="E369" s="18"/>
      <c r="F369" s="18"/>
      <c r="G369" s="52" t="s">
        <v>467</v>
      </c>
      <c r="H369" s="53">
        <f>$E$12</f>
        <v>41183</v>
      </c>
      <c r="I369" s="5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V369" s="4"/>
      <c r="W369" s="4"/>
      <c r="X369" s="4"/>
      <c r="Z369" s="4"/>
    </row>
    <row r="370" spans="1:26" ht="12" customHeight="1" x14ac:dyDescent="0.25">
      <c r="A370" s="83"/>
      <c r="B370" s="63"/>
      <c r="C370" s="63"/>
      <c r="D370" s="55"/>
      <c r="E370" s="63"/>
      <c r="F370" s="56" t="s">
        <v>41</v>
      </c>
      <c r="G370" s="56"/>
      <c r="H370" s="56" t="s">
        <v>70</v>
      </c>
      <c r="I370" s="65" t="s">
        <v>27</v>
      </c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V370" s="4"/>
      <c r="W370" s="4"/>
      <c r="X370" s="4"/>
      <c r="Z370" s="4"/>
    </row>
    <row r="371" spans="1:26" ht="12" customHeight="1" x14ac:dyDescent="0.25">
      <c r="A371" s="28"/>
      <c r="B371" s="4"/>
      <c r="C371" s="4"/>
      <c r="D371" s="59" t="s">
        <v>260</v>
      </c>
      <c r="E371" s="5"/>
      <c r="F371" s="34" t="s">
        <v>27</v>
      </c>
      <c r="G371" s="34" t="s">
        <v>261</v>
      </c>
      <c r="H371" s="34" t="s">
        <v>262</v>
      </c>
      <c r="I371" s="36" t="s">
        <v>75</v>
      </c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V371" s="4"/>
      <c r="W371" s="4"/>
      <c r="X371" s="4"/>
      <c r="Z371" s="4"/>
    </row>
    <row r="372" spans="1:26" ht="12" customHeight="1" x14ac:dyDescent="0.25">
      <c r="A372" s="47" t="s">
        <v>263</v>
      </c>
      <c r="B372" s="9"/>
      <c r="C372" s="9"/>
      <c r="D372" s="87" t="s">
        <v>264</v>
      </c>
      <c r="E372" s="8"/>
      <c r="F372" s="39" t="s">
        <v>67</v>
      </c>
      <c r="G372" s="39" t="s">
        <v>265</v>
      </c>
      <c r="H372" s="39" t="s">
        <v>265</v>
      </c>
      <c r="I372" s="23" t="s">
        <v>74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V372" s="4"/>
      <c r="W372" s="4"/>
      <c r="X372" s="4"/>
      <c r="Z372" s="4"/>
    </row>
    <row r="373" spans="1:26" ht="12" customHeight="1" thickBot="1" x14ac:dyDescent="0.3">
      <c r="A373" s="334" t="s">
        <v>266</v>
      </c>
      <c r="B373" s="335"/>
      <c r="C373" s="339"/>
      <c r="D373" s="334" t="s">
        <v>267</v>
      </c>
      <c r="E373" s="335"/>
      <c r="F373" s="307">
        <v>0</v>
      </c>
      <c r="G373" s="307">
        <v>0</v>
      </c>
      <c r="H373" s="143">
        <f>F373-G373</f>
        <v>0</v>
      </c>
      <c r="I373" s="1">
        <v>0</v>
      </c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V373" s="4"/>
      <c r="W373" s="4"/>
      <c r="X373" s="4"/>
      <c r="Z373" s="4"/>
    </row>
    <row r="374" spans="1:26" ht="12" customHeight="1" thickTop="1" thickBot="1" x14ac:dyDescent="0.3">
      <c r="A374" s="334" t="s">
        <v>268</v>
      </c>
      <c r="B374" s="335"/>
      <c r="C374" s="339"/>
      <c r="D374" s="334" t="s">
        <v>269</v>
      </c>
      <c r="E374" s="335"/>
      <c r="F374" s="307"/>
      <c r="G374" s="307"/>
      <c r="H374" s="143">
        <f t="shared" ref="H374:H385" si="24">F374-G374</f>
        <v>0</v>
      </c>
      <c r="I374" s="1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V374" s="4"/>
      <c r="W374" s="4"/>
      <c r="X374" s="4"/>
      <c r="Z374" s="4"/>
    </row>
    <row r="375" spans="1:26" ht="12" customHeight="1" thickTop="1" thickBot="1" x14ac:dyDescent="0.3">
      <c r="A375" s="334" t="s">
        <v>270</v>
      </c>
      <c r="B375" s="335"/>
      <c r="C375" s="339"/>
      <c r="D375" s="334" t="s">
        <v>119</v>
      </c>
      <c r="E375" s="335"/>
      <c r="F375" s="307"/>
      <c r="G375" s="307"/>
      <c r="H375" s="143">
        <f t="shared" si="24"/>
        <v>0</v>
      </c>
      <c r="I375" s="1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V375" s="4"/>
      <c r="W375" s="4"/>
      <c r="X375" s="4"/>
      <c r="Z375" s="4"/>
    </row>
    <row r="376" spans="1:26" ht="12" customHeight="1" thickTop="1" thickBot="1" x14ac:dyDescent="0.3">
      <c r="A376" s="334" t="s">
        <v>540</v>
      </c>
      <c r="B376" s="335"/>
      <c r="C376" s="339"/>
      <c r="D376" s="334" t="s">
        <v>271</v>
      </c>
      <c r="E376" s="335"/>
      <c r="F376" s="307"/>
      <c r="G376" s="307"/>
      <c r="H376" s="143">
        <f t="shared" si="24"/>
        <v>0</v>
      </c>
      <c r="I376" s="1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V376" s="4"/>
      <c r="W376" s="4"/>
      <c r="X376" s="4"/>
      <c r="Z376" s="4"/>
    </row>
    <row r="377" spans="1:26" ht="12" customHeight="1" thickTop="1" thickBot="1" x14ac:dyDescent="0.3">
      <c r="A377" s="334"/>
      <c r="B377" s="335"/>
      <c r="C377" s="339"/>
      <c r="D377" s="334" t="s">
        <v>541</v>
      </c>
      <c r="E377" s="335"/>
      <c r="F377" s="307"/>
      <c r="G377" s="307"/>
      <c r="H377" s="143">
        <f t="shared" si="24"/>
        <v>0</v>
      </c>
      <c r="I377" s="1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V377" s="4"/>
      <c r="W377" s="4"/>
      <c r="X377" s="4"/>
      <c r="Z377" s="4"/>
    </row>
    <row r="378" spans="1:26" ht="12" customHeight="1" thickTop="1" thickBot="1" x14ac:dyDescent="0.3">
      <c r="A378" s="334" t="s">
        <v>272</v>
      </c>
      <c r="B378" s="335"/>
      <c r="C378" s="339"/>
      <c r="D378" s="334" t="s">
        <v>273</v>
      </c>
      <c r="E378" s="335"/>
      <c r="F378" s="307"/>
      <c r="G378" s="307"/>
      <c r="H378" s="143">
        <f t="shared" si="24"/>
        <v>0</v>
      </c>
      <c r="I378" s="1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V378" s="4"/>
      <c r="W378" s="4"/>
      <c r="X378" s="4"/>
      <c r="Z378" s="4"/>
    </row>
    <row r="379" spans="1:26" ht="12" customHeight="1" thickTop="1" thickBot="1" x14ac:dyDescent="0.3">
      <c r="A379" s="334" t="s">
        <v>52</v>
      </c>
      <c r="B379" s="335"/>
      <c r="C379" s="339"/>
      <c r="D379" s="334" t="s">
        <v>52</v>
      </c>
      <c r="E379" s="335"/>
      <c r="F379" s="307"/>
      <c r="G379" s="307"/>
      <c r="H379" s="143">
        <f t="shared" si="24"/>
        <v>0</v>
      </c>
      <c r="I379" s="1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V379" s="4"/>
      <c r="W379" s="4"/>
      <c r="X379" s="4"/>
      <c r="Z379" s="4"/>
    </row>
    <row r="380" spans="1:26" ht="12" customHeight="1" thickTop="1" thickBot="1" x14ac:dyDescent="0.3">
      <c r="A380" s="334" t="s">
        <v>52</v>
      </c>
      <c r="B380" s="335"/>
      <c r="C380" s="339"/>
      <c r="D380" s="334" t="s">
        <v>52</v>
      </c>
      <c r="E380" s="335"/>
      <c r="F380" s="307"/>
      <c r="G380" s="307"/>
      <c r="H380" s="143">
        <f t="shared" si="24"/>
        <v>0</v>
      </c>
      <c r="I380" s="1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V380" s="4"/>
      <c r="W380" s="4"/>
      <c r="X380" s="4"/>
      <c r="Z380" s="4"/>
    </row>
    <row r="381" spans="1:26" ht="12" customHeight="1" thickTop="1" thickBot="1" x14ac:dyDescent="0.3">
      <c r="A381" s="334" t="s">
        <v>52</v>
      </c>
      <c r="B381" s="335"/>
      <c r="C381" s="339"/>
      <c r="D381" s="334" t="s">
        <v>52</v>
      </c>
      <c r="E381" s="335"/>
      <c r="F381" s="307"/>
      <c r="G381" s="307"/>
      <c r="H381" s="143">
        <f t="shared" si="24"/>
        <v>0</v>
      </c>
      <c r="I381" s="1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V381" s="4"/>
      <c r="W381" s="4"/>
      <c r="X381" s="4"/>
      <c r="Z381" s="4"/>
    </row>
    <row r="382" spans="1:26" ht="12" customHeight="1" thickTop="1" thickBot="1" x14ac:dyDescent="0.3">
      <c r="A382" s="334" t="s">
        <v>52</v>
      </c>
      <c r="B382" s="335"/>
      <c r="C382" s="339"/>
      <c r="D382" s="334" t="s">
        <v>52</v>
      </c>
      <c r="E382" s="335"/>
      <c r="F382" s="307"/>
      <c r="G382" s="307"/>
      <c r="H382" s="143">
        <f t="shared" si="24"/>
        <v>0</v>
      </c>
      <c r="I382" s="1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V382" s="4"/>
      <c r="W382" s="4"/>
      <c r="X382" s="4"/>
      <c r="Z382" s="4"/>
    </row>
    <row r="383" spans="1:26" ht="12" customHeight="1" thickTop="1" thickBot="1" x14ac:dyDescent="0.3">
      <c r="A383" s="334" t="s">
        <v>52</v>
      </c>
      <c r="B383" s="335"/>
      <c r="C383" s="339"/>
      <c r="D383" s="334" t="s">
        <v>52</v>
      </c>
      <c r="E383" s="335"/>
      <c r="F383" s="307"/>
      <c r="G383" s="307"/>
      <c r="H383" s="143">
        <f t="shared" si="24"/>
        <v>0</v>
      </c>
      <c r="I383" s="1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V383" s="4"/>
      <c r="W383" s="4"/>
      <c r="X383" s="4"/>
      <c r="Z383" s="4"/>
    </row>
    <row r="384" spans="1:26" ht="12" customHeight="1" thickTop="1" thickBot="1" x14ac:dyDescent="0.3">
      <c r="A384" s="334" t="s">
        <v>52</v>
      </c>
      <c r="B384" s="335"/>
      <c r="C384" s="339"/>
      <c r="D384" s="334" t="s">
        <v>52</v>
      </c>
      <c r="E384" s="335"/>
      <c r="F384" s="307"/>
      <c r="G384" s="307"/>
      <c r="H384" s="143">
        <f t="shared" si="24"/>
        <v>0</v>
      </c>
      <c r="I384" s="1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V384" s="4"/>
      <c r="W384" s="4"/>
      <c r="X384" s="4"/>
      <c r="Z384" s="4"/>
    </row>
    <row r="385" spans="1:26" ht="12" customHeight="1" thickTop="1" thickBot="1" x14ac:dyDescent="0.3">
      <c r="A385" s="334" t="s">
        <v>52</v>
      </c>
      <c r="B385" s="335"/>
      <c r="C385" s="339"/>
      <c r="D385" s="334" t="s">
        <v>52</v>
      </c>
      <c r="E385" s="335"/>
      <c r="F385" s="307"/>
      <c r="G385" s="307"/>
      <c r="H385" s="143">
        <f t="shared" si="24"/>
        <v>0</v>
      </c>
      <c r="I385" s="1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V385" s="4"/>
      <c r="W385" s="4"/>
      <c r="X385" s="4"/>
      <c r="Z385" s="4"/>
    </row>
    <row r="386" spans="1:26" ht="12" customHeight="1" thickTop="1" x14ac:dyDescent="0.25">
      <c r="A386" s="76"/>
      <c r="B386" s="9"/>
      <c r="C386" s="8" t="s">
        <v>274</v>
      </c>
      <c r="D386" s="9"/>
      <c r="E386" s="94"/>
      <c r="F386" s="45">
        <f>SUM(F373:F385)</f>
        <v>0</v>
      </c>
      <c r="G386" s="16"/>
      <c r="H386" s="16"/>
      <c r="I386" s="90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V386" s="4"/>
      <c r="W386" s="4"/>
      <c r="X386" s="4"/>
      <c r="Z386" s="4"/>
    </row>
    <row r="387" spans="1:26" ht="12" customHeight="1" x14ac:dyDescent="0.25">
      <c r="A387" s="76"/>
      <c r="B387" s="9"/>
      <c r="C387" s="8" t="s">
        <v>275</v>
      </c>
      <c r="D387" s="9"/>
      <c r="E387" s="9"/>
      <c r="F387" s="94"/>
      <c r="G387" s="45">
        <f>SUM(G373:G385)</f>
        <v>0</v>
      </c>
      <c r="H387" s="16"/>
      <c r="I387" s="90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V387" s="4"/>
      <c r="W387" s="4"/>
      <c r="X387" s="4"/>
      <c r="Z387" s="4"/>
    </row>
    <row r="388" spans="1:26" ht="12" customHeight="1" x14ac:dyDescent="0.25">
      <c r="A388" s="76"/>
      <c r="B388" s="9"/>
      <c r="C388" s="8" t="s">
        <v>276</v>
      </c>
      <c r="D388" s="9"/>
      <c r="E388" s="9"/>
      <c r="F388" s="9"/>
      <c r="G388" s="94"/>
      <c r="H388" s="45">
        <f>SUM(H373:H385)</f>
        <v>0</v>
      </c>
      <c r="I388" s="90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V388" s="4"/>
      <c r="W388" s="4"/>
      <c r="X388" s="4"/>
      <c r="Z388" s="4"/>
    </row>
    <row r="389" spans="1:26" ht="12" customHeight="1" thickBot="1" x14ac:dyDescent="0.3">
      <c r="A389" s="24"/>
      <c r="B389" s="25"/>
      <c r="C389" s="26" t="s">
        <v>277</v>
      </c>
      <c r="D389" s="25"/>
      <c r="E389" s="25"/>
      <c r="F389" s="25"/>
      <c r="G389" s="25"/>
      <c r="H389" s="154"/>
      <c r="I389" s="143">
        <f>SUM(I373:I385)</f>
        <v>0</v>
      </c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V389" s="4"/>
      <c r="W389" s="4"/>
      <c r="X389" s="4"/>
      <c r="Z389" s="4"/>
    </row>
    <row r="390" spans="1:26" ht="12" customHeight="1" thickTop="1" thickBot="1" x14ac:dyDescent="0.3">
      <c r="A390" s="4"/>
      <c r="B390" s="4"/>
      <c r="C390" s="4"/>
      <c r="D390" s="4"/>
      <c r="E390" s="4"/>
      <c r="F390" s="4"/>
      <c r="G390" s="18"/>
      <c r="H390" s="18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V390" s="4"/>
      <c r="W390" s="4"/>
      <c r="X390" s="4"/>
      <c r="Z390" s="4"/>
    </row>
    <row r="391" spans="1:26" ht="12" customHeight="1" thickTop="1" x14ac:dyDescent="0.25">
      <c r="A391" s="61" t="s">
        <v>26</v>
      </c>
      <c r="B391" s="18"/>
      <c r="C391" s="18"/>
      <c r="D391" s="18"/>
      <c r="E391" s="18"/>
      <c r="F391" s="18"/>
      <c r="G391" s="52"/>
      <c r="H391" s="53"/>
      <c r="I391" s="5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V391" s="4"/>
      <c r="W391" s="4"/>
      <c r="X391" s="4"/>
      <c r="Z391" s="4"/>
    </row>
    <row r="392" spans="1:26" ht="12" customHeight="1" x14ac:dyDescent="0.25">
      <c r="A392" s="83"/>
      <c r="B392" s="63"/>
      <c r="C392" s="63"/>
      <c r="D392" s="63"/>
      <c r="E392" s="63"/>
      <c r="F392" s="63"/>
      <c r="G392" s="63"/>
      <c r="H392" s="55"/>
      <c r="I392" s="5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V392" s="4"/>
      <c r="W392" s="4"/>
      <c r="X392" s="4"/>
      <c r="Z392" s="4"/>
    </row>
    <row r="393" spans="1:26" ht="12" customHeight="1" x14ac:dyDescent="0.25">
      <c r="A393" s="28"/>
      <c r="B393" s="4"/>
      <c r="C393" s="4"/>
      <c r="D393" s="4"/>
      <c r="E393" s="4"/>
      <c r="F393" s="4"/>
      <c r="G393" s="4"/>
      <c r="H393" s="34" t="s">
        <v>278</v>
      </c>
      <c r="I393" s="36" t="s">
        <v>75</v>
      </c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V393" s="4"/>
      <c r="W393" s="4"/>
      <c r="X393" s="4"/>
      <c r="Z393" s="4"/>
    </row>
    <row r="394" spans="1:26" ht="12" customHeight="1" x14ac:dyDescent="0.25">
      <c r="A394" s="7" t="s">
        <v>69</v>
      </c>
      <c r="B394" s="38"/>
      <c r="C394" s="38"/>
      <c r="D394" s="38"/>
      <c r="E394" s="38"/>
      <c r="F394" s="38"/>
      <c r="G394" s="38"/>
      <c r="H394" s="39" t="s">
        <v>67</v>
      </c>
      <c r="I394" s="23" t="s">
        <v>74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V394" s="4"/>
      <c r="W394" s="4"/>
      <c r="X394" s="4"/>
      <c r="Z394" s="4"/>
    </row>
    <row r="395" spans="1:26" ht="12" customHeight="1" x14ac:dyDescent="0.25">
      <c r="A395" s="334" t="s">
        <v>52</v>
      </c>
      <c r="B395" s="335" t="s">
        <v>163</v>
      </c>
      <c r="C395" s="335" t="s">
        <v>163</v>
      </c>
      <c r="D395" s="335" t="s">
        <v>163</v>
      </c>
      <c r="E395" s="335" t="s">
        <v>163</v>
      </c>
      <c r="F395" s="335" t="s">
        <v>163</v>
      </c>
      <c r="G395" s="339" t="s">
        <v>163</v>
      </c>
      <c r="H395" s="1"/>
      <c r="I395" s="1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V395" s="4"/>
      <c r="W395" s="4"/>
      <c r="X395" s="4"/>
      <c r="Z395" s="4"/>
    </row>
    <row r="396" spans="1:26" ht="12" customHeight="1" x14ac:dyDescent="0.25">
      <c r="A396" s="334" t="s">
        <v>52</v>
      </c>
      <c r="B396" s="335" t="s">
        <v>163</v>
      </c>
      <c r="C396" s="335" t="s">
        <v>163</v>
      </c>
      <c r="D396" s="335" t="s">
        <v>163</v>
      </c>
      <c r="E396" s="335" t="s">
        <v>163</v>
      </c>
      <c r="F396" s="335" t="s">
        <v>163</v>
      </c>
      <c r="G396" s="339" t="s">
        <v>163</v>
      </c>
      <c r="H396" s="1"/>
      <c r="I396" s="1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V396" s="4"/>
      <c r="W396" s="4"/>
      <c r="X396" s="4"/>
      <c r="Z396" s="4"/>
    </row>
    <row r="397" spans="1:26" ht="12" customHeight="1" x14ac:dyDescent="0.25">
      <c r="A397" s="28"/>
      <c r="B397" s="4"/>
      <c r="C397" s="5" t="s">
        <v>279</v>
      </c>
      <c r="D397" s="4"/>
      <c r="E397" s="4"/>
      <c r="F397" s="4"/>
      <c r="G397" s="75"/>
      <c r="H397" s="43">
        <f>SUM(H395:H396)</f>
        <v>0</v>
      </c>
      <c r="I397" s="90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V397" s="4"/>
      <c r="W397" s="4"/>
      <c r="X397" s="4"/>
      <c r="Z397" s="4"/>
    </row>
    <row r="398" spans="1:26" ht="12" customHeight="1" thickBot="1" x14ac:dyDescent="0.3">
      <c r="A398" s="141"/>
      <c r="B398" s="79"/>
      <c r="C398" s="142" t="s">
        <v>280</v>
      </c>
      <c r="D398" s="79"/>
      <c r="E398" s="79"/>
      <c r="F398" s="79"/>
      <c r="G398" s="79"/>
      <c r="H398" s="95"/>
      <c r="I398" s="143">
        <f>SUM(I395:I396)</f>
        <v>0</v>
      </c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V398" s="4"/>
      <c r="W398" s="4"/>
      <c r="X398" s="4"/>
      <c r="Z398" s="4"/>
    </row>
    <row r="399" spans="1:26" ht="12" customHeight="1" thickTop="1" thickBot="1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V399" s="4"/>
      <c r="W399" s="4"/>
      <c r="X399" s="4"/>
      <c r="Z399" s="4"/>
    </row>
    <row r="400" spans="1:26" ht="12" customHeight="1" thickTop="1" x14ac:dyDescent="0.25">
      <c r="A400" s="61" t="s">
        <v>281</v>
      </c>
      <c r="B400" s="18"/>
      <c r="C400" s="18"/>
      <c r="D400" s="18"/>
      <c r="E400" s="18"/>
      <c r="F400" s="18"/>
      <c r="G400" s="52"/>
      <c r="H400" s="53"/>
      <c r="I400" s="5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V400" s="4"/>
      <c r="W400" s="4"/>
      <c r="X400" s="4"/>
      <c r="Z400" s="4"/>
    </row>
    <row r="401" spans="1:26" ht="12" customHeight="1" x14ac:dyDescent="0.25">
      <c r="A401" s="83"/>
      <c r="B401" s="63"/>
      <c r="C401" s="55"/>
      <c r="D401" s="63"/>
      <c r="E401" s="63"/>
      <c r="F401" s="56" t="s">
        <v>41</v>
      </c>
      <c r="G401" s="56" t="s">
        <v>278</v>
      </c>
      <c r="H401" s="56" t="s">
        <v>70</v>
      </c>
      <c r="I401" s="65" t="s">
        <v>41</v>
      </c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V401" s="4"/>
      <c r="W401" s="4"/>
      <c r="X401" s="4"/>
      <c r="Z401" s="4"/>
    </row>
    <row r="402" spans="1:26" ht="12" customHeight="1" x14ac:dyDescent="0.25">
      <c r="A402" s="28"/>
      <c r="B402" s="4"/>
      <c r="C402" s="58"/>
      <c r="D402" s="4"/>
      <c r="E402" s="4"/>
      <c r="F402" s="34" t="s">
        <v>27</v>
      </c>
      <c r="G402" s="34" t="s">
        <v>261</v>
      </c>
      <c r="H402" s="34" t="s">
        <v>262</v>
      </c>
      <c r="I402" s="36" t="s">
        <v>75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V402" s="4"/>
      <c r="W402" s="4"/>
      <c r="X402" s="4"/>
      <c r="Z402" s="4"/>
    </row>
    <row r="403" spans="1:26" ht="12" customHeight="1" x14ac:dyDescent="0.25">
      <c r="A403" s="7" t="s">
        <v>282</v>
      </c>
      <c r="B403" s="38"/>
      <c r="C403" s="59" t="s">
        <v>283</v>
      </c>
      <c r="D403" s="38"/>
      <c r="E403" s="38"/>
      <c r="F403" s="39" t="s">
        <v>29</v>
      </c>
      <c r="G403" s="39" t="s">
        <v>265</v>
      </c>
      <c r="H403" s="39" t="s">
        <v>265</v>
      </c>
      <c r="I403" s="23" t="s">
        <v>74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V403" s="4"/>
      <c r="W403" s="4"/>
      <c r="X403" s="4"/>
      <c r="Z403" s="4"/>
    </row>
    <row r="404" spans="1:26" ht="12" customHeight="1" x14ac:dyDescent="0.25">
      <c r="A404" s="334" t="s">
        <v>284</v>
      </c>
      <c r="B404" s="335"/>
      <c r="C404" s="334" t="s">
        <v>285</v>
      </c>
      <c r="D404" s="335"/>
      <c r="E404" s="339"/>
      <c r="F404" s="307">
        <v>0</v>
      </c>
      <c r="G404" s="307">
        <v>0</v>
      </c>
      <c r="H404" s="43">
        <f>F404-G404</f>
        <v>0</v>
      </c>
      <c r="I404" s="1">
        <v>0</v>
      </c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V404" s="4"/>
      <c r="W404" s="4"/>
      <c r="X404" s="4"/>
      <c r="Z404" s="4"/>
    </row>
    <row r="405" spans="1:26" ht="12" customHeight="1" x14ac:dyDescent="0.25">
      <c r="A405" s="334" t="s">
        <v>286</v>
      </c>
      <c r="B405" s="335" t="s">
        <v>163</v>
      </c>
      <c r="C405" s="334" t="s">
        <v>287</v>
      </c>
      <c r="D405" s="335"/>
      <c r="E405" s="339"/>
      <c r="F405" s="307"/>
      <c r="G405" s="307"/>
      <c r="H405" s="43">
        <f t="shared" ref="H405:H412" si="25">F405-G405</f>
        <v>0</v>
      </c>
      <c r="I405" s="1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V405" s="4"/>
      <c r="W405" s="4"/>
      <c r="X405" s="4"/>
      <c r="Z405" s="4"/>
    </row>
    <row r="406" spans="1:26" ht="12" customHeight="1" x14ac:dyDescent="0.25">
      <c r="A406" s="334" t="s">
        <v>52</v>
      </c>
      <c r="B406" s="335"/>
      <c r="C406" s="334" t="s">
        <v>52</v>
      </c>
      <c r="D406" s="335"/>
      <c r="E406" s="339"/>
      <c r="F406" s="307"/>
      <c r="G406" s="307"/>
      <c r="H406" s="43">
        <f t="shared" si="25"/>
        <v>0</v>
      </c>
      <c r="I406" s="1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V406" s="4"/>
      <c r="W406" s="4"/>
      <c r="X406" s="4"/>
      <c r="Z406" s="4"/>
    </row>
    <row r="407" spans="1:26" ht="12" customHeight="1" x14ac:dyDescent="0.25">
      <c r="A407" s="334" t="s">
        <v>52</v>
      </c>
      <c r="B407" s="335"/>
      <c r="C407" s="334" t="s">
        <v>52</v>
      </c>
      <c r="D407" s="335"/>
      <c r="E407" s="339"/>
      <c r="F407" s="307"/>
      <c r="G407" s="307"/>
      <c r="H407" s="43">
        <f t="shared" si="25"/>
        <v>0</v>
      </c>
      <c r="I407" s="1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V407" s="4"/>
      <c r="W407" s="4"/>
      <c r="X407" s="4"/>
      <c r="Z407" s="4"/>
    </row>
    <row r="408" spans="1:26" ht="12" customHeight="1" x14ac:dyDescent="0.25">
      <c r="A408" s="334" t="s">
        <v>52</v>
      </c>
      <c r="B408" s="335"/>
      <c r="C408" s="334" t="s">
        <v>52</v>
      </c>
      <c r="D408" s="335"/>
      <c r="E408" s="339"/>
      <c r="F408" s="307"/>
      <c r="G408" s="307"/>
      <c r="H408" s="43">
        <f t="shared" si="25"/>
        <v>0</v>
      </c>
      <c r="I408" s="1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V408" s="4"/>
      <c r="W408" s="4"/>
      <c r="X408" s="4"/>
      <c r="Z408" s="4"/>
    </row>
    <row r="409" spans="1:26" ht="12" customHeight="1" x14ac:dyDescent="0.25">
      <c r="A409" s="334" t="s">
        <v>52</v>
      </c>
      <c r="B409" s="335"/>
      <c r="C409" s="334" t="s">
        <v>52</v>
      </c>
      <c r="D409" s="335"/>
      <c r="E409" s="339"/>
      <c r="F409" s="307"/>
      <c r="G409" s="307"/>
      <c r="H409" s="43">
        <f t="shared" si="25"/>
        <v>0</v>
      </c>
      <c r="I409" s="1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V409" s="4"/>
      <c r="W409" s="4"/>
      <c r="X409" s="4"/>
      <c r="Z409" s="4"/>
    </row>
    <row r="410" spans="1:26" ht="12" customHeight="1" x14ac:dyDescent="0.25">
      <c r="A410" s="334" t="s">
        <v>52</v>
      </c>
      <c r="B410" s="335"/>
      <c r="C410" s="334" t="s">
        <v>52</v>
      </c>
      <c r="D410" s="335"/>
      <c r="E410" s="339"/>
      <c r="F410" s="307"/>
      <c r="G410" s="307"/>
      <c r="H410" s="43">
        <f t="shared" si="25"/>
        <v>0</v>
      </c>
      <c r="I410" s="1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V410" s="4"/>
      <c r="W410" s="4"/>
      <c r="X410" s="4"/>
      <c r="Z410" s="4"/>
    </row>
    <row r="411" spans="1:26" ht="12" customHeight="1" x14ac:dyDescent="0.25">
      <c r="A411" s="334" t="s">
        <v>52</v>
      </c>
      <c r="B411" s="335"/>
      <c r="C411" s="334" t="s">
        <v>52</v>
      </c>
      <c r="D411" s="335"/>
      <c r="E411" s="339"/>
      <c r="F411" s="307"/>
      <c r="G411" s="307"/>
      <c r="H411" s="43">
        <f t="shared" si="25"/>
        <v>0</v>
      </c>
      <c r="I411" s="1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V411" s="4"/>
      <c r="W411" s="4"/>
      <c r="X411" s="4"/>
      <c r="Z411" s="4"/>
    </row>
    <row r="412" spans="1:26" ht="12" customHeight="1" x14ac:dyDescent="0.25">
      <c r="A412" s="334" t="s">
        <v>52</v>
      </c>
      <c r="B412" s="335"/>
      <c r="C412" s="334" t="s">
        <v>52</v>
      </c>
      <c r="D412" s="335"/>
      <c r="E412" s="339"/>
      <c r="F412" s="307"/>
      <c r="G412" s="307"/>
      <c r="H412" s="43">
        <f t="shared" si="25"/>
        <v>0</v>
      </c>
      <c r="I412" s="1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V412" s="4"/>
      <c r="W412" s="4"/>
      <c r="X412" s="4"/>
      <c r="Z412" s="4"/>
    </row>
    <row r="413" spans="1:26" ht="12" customHeight="1" x14ac:dyDescent="0.25">
      <c r="A413" s="76"/>
      <c r="B413" s="8" t="s">
        <v>288</v>
      </c>
      <c r="C413" s="9"/>
      <c r="D413" s="9"/>
      <c r="E413" s="94"/>
      <c r="F413" s="45">
        <f>SUM(F404:F412)</f>
        <v>0</v>
      </c>
      <c r="G413" s="16"/>
      <c r="H413" s="16"/>
      <c r="I413" s="90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V413" s="4"/>
      <c r="W413" s="4"/>
      <c r="X413" s="4"/>
      <c r="Z413" s="4"/>
    </row>
    <row r="414" spans="1:26" ht="12" customHeight="1" x14ac:dyDescent="0.25">
      <c r="A414" s="76"/>
      <c r="B414" s="8" t="s">
        <v>289</v>
      </c>
      <c r="C414" s="9"/>
      <c r="D414" s="9"/>
      <c r="E414" s="9"/>
      <c r="F414" s="94"/>
      <c r="G414" s="45">
        <f>SUM(G404:G412)</f>
        <v>0</v>
      </c>
      <c r="H414" s="16"/>
      <c r="I414" s="90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V414" s="4"/>
      <c r="W414" s="4"/>
      <c r="X414" s="4"/>
      <c r="Z414" s="4"/>
    </row>
    <row r="415" spans="1:26" ht="12" customHeight="1" x14ac:dyDescent="0.25">
      <c r="A415" s="76"/>
      <c r="B415" s="8" t="s">
        <v>290</v>
      </c>
      <c r="C415" s="9"/>
      <c r="D415" s="9"/>
      <c r="E415" s="9"/>
      <c r="F415" s="9"/>
      <c r="G415" s="94"/>
      <c r="H415" s="45">
        <f>SUM(H404:H412)</f>
        <v>0</v>
      </c>
      <c r="I415" s="90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V415" s="4"/>
      <c r="W415" s="4"/>
      <c r="X415" s="4"/>
      <c r="Z415" s="4"/>
    </row>
    <row r="416" spans="1:26" ht="12" customHeight="1" thickBot="1" x14ac:dyDescent="0.3">
      <c r="A416" s="24"/>
      <c r="B416" s="26" t="s">
        <v>291</v>
      </c>
      <c r="C416" s="25"/>
      <c r="D416" s="25"/>
      <c r="E416" s="25"/>
      <c r="F416" s="25"/>
      <c r="G416" s="25"/>
      <c r="H416" s="154"/>
      <c r="I416" s="143">
        <f>SUM(I404:I412)</f>
        <v>0</v>
      </c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V416" s="4"/>
      <c r="W416" s="4"/>
      <c r="X416" s="4"/>
      <c r="Z416" s="4"/>
    </row>
    <row r="417" spans="1:26" ht="12" customHeight="1" thickTop="1" x14ac:dyDescent="0.25">
      <c r="A417" s="61" t="s">
        <v>30</v>
      </c>
      <c r="B417" s="18"/>
      <c r="C417" s="18"/>
      <c r="D417" s="18"/>
      <c r="E417" s="18"/>
      <c r="F417" s="18"/>
      <c r="G417" s="52" t="s">
        <v>467</v>
      </c>
      <c r="H417" s="53">
        <f>$E$12</f>
        <v>41183</v>
      </c>
      <c r="I417" s="5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V417" s="4"/>
      <c r="W417" s="4"/>
      <c r="X417" s="4"/>
      <c r="Z417" s="4"/>
    </row>
    <row r="418" spans="1:26" ht="12" customHeight="1" x14ac:dyDescent="0.25">
      <c r="A418" s="83"/>
      <c r="B418" s="63"/>
      <c r="C418" s="55"/>
      <c r="D418" s="63"/>
      <c r="E418" s="63"/>
      <c r="F418" s="56" t="s">
        <v>41</v>
      </c>
      <c r="G418" s="56" t="s">
        <v>292</v>
      </c>
      <c r="H418" s="56" t="s">
        <v>70</v>
      </c>
      <c r="I418" s="65" t="s">
        <v>41</v>
      </c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V418" s="4"/>
      <c r="W418" s="4"/>
      <c r="X418" s="4"/>
      <c r="Z418" s="4"/>
    </row>
    <row r="419" spans="1:26" ht="12" customHeight="1" x14ac:dyDescent="0.25">
      <c r="A419" s="28"/>
      <c r="B419" s="4"/>
      <c r="C419" s="59" t="s">
        <v>293</v>
      </c>
      <c r="D419" s="4"/>
      <c r="E419" s="4"/>
      <c r="F419" s="34" t="s">
        <v>27</v>
      </c>
      <c r="G419" s="34" t="s">
        <v>261</v>
      </c>
      <c r="H419" s="34" t="s">
        <v>262</v>
      </c>
      <c r="I419" s="36" t="s">
        <v>75</v>
      </c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V419" s="4"/>
      <c r="W419" s="4"/>
      <c r="X419" s="4"/>
      <c r="Z419" s="4"/>
    </row>
    <row r="420" spans="1:26" ht="12" customHeight="1" x14ac:dyDescent="0.25">
      <c r="A420" s="47" t="s">
        <v>282</v>
      </c>
      <c r="B420" s="9"/>
      <c r="C420" s="87" t="s">
        <v>283</v>
      </c>
      <c r="D420" s="9"/>
      <c r="E420" s="9"/>
      <c r="F420" s="39" t="s">
        <v>29</v>
      </c>
      <c r="G420" s="39" t="s">
        <v>265</v>
      </c>
      <c r="H420" s="39" t="s">
        <v>265</v>
      </c>
      <c r="I420" s="23" t="s">
        <v>74</v>
      </c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V420" s="4"/>
      <c r="W420" s="4"/>
      <c r="X420" s="4"/>
      <c r="Z420" s="4"/>
    </row>
    <row r="421" spans="1:26" ht="12" customHeight="1" x14ac:dyDescent="0.25">
      <c r="A421" s="334" t="s">
        <v>294</v>
      </c>
      <c r="B421" s="335"/>
      <c r="C421" s="334" t="s">
        <v>295</v>
      </c>
      <c r="D421" s="335"/>
      <c r="E421" s="339"/>
      <c r="F421" s="307">
        <v>0</v>
      </c>
      <c r="G421" s="307">
        <v>0</v>
      </c>
      <c r="H421" s="89">
        <f t="shared" ref="H421:H432" si="26">F421-G421</f>
        <v>0</v>
      </c>
      <c r="I421" s="1">
        <v>0</v>
      </c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V421" s="4"/>
      <c r="W421" s="4"/>
      <c r="X421" s="4"/>
      <c r="Z421" s="4"/>
    </row>
    <row r="422" spans="1:26" ht="12" customHeight="1" x14ac:dyDescent="0.25">
      <c r="A422" s="334" t="s">
        <v>294</v>
      </c>
      <c r="B422" s="335"/>
      <c r="C422" s="334" t="s">
        <v>187</v>
      </c>
      <c r="D422" s="335"/>
      <c r="E422" s="339"/>
      <c r="F422" s="307"/>
      <c r="G422" s="307"/>
      <c r="H422" s="89">
        <f t="shared" si="26"/>
        <v>0</v>
      </c>
      <c r="I422" s="1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V422" s="4"/>
      <c r="W422" s="4"/>
      <c r="X422" s="4"/>
      <c r="Z422" s="4"/>
    </row>
    <row r="423" spans="1:26" ht="12" customHeight="1" x14ac:dyDescent="0.25">
      <c r="A423" s="334" t="s">
        <v>296</v>
      </c>
      <c r="B423" s="335"/>
      <c r="C423" s="334" t="s">
        <v>297</v>
      </c>
      <c r="D423" s="335"/>
      <c r="E423" s="339"/>
      <c r="F423" s="307"/>
      <c r="G423" s="307"/>
      <c r="H423" s="89">
        <f t="shared" si="26"/>
        <v>0</v>
      </c>
      <c r="I423" s="1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V423" s="4"/>
      <c r="W423" s="4"/>
      <c r="X423" s="4"/>
      <c r="Z423" s="4"/>
    </row>
    <row r="424" spans="1:26" ht="12" customHeight="1" x14ac:dyDescent="0.25">
      <c r="A424" s="334" t="s">
        <v>294</v>
      </c>
      <c r="B424" s="335"/>
      <c r="C424" s="334" t="s">
        <v>184</v>
      </c>
      <c r="D424" s="335"/>
      <c r="E424" s="339"/>
      <c r="F424" s="307"/>
      <c r="G424" s="307"/>
      <c r="H424" s="89">
        <f t="shared" si="26"/>
        <v>0</v>
      </c>
      <c r="I424" s="1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V424" s="4"/>
      <c r="W424" s="4"/>
      <c r="X424" s="4"/>
      <c r="Z424" s="4"/>
    </row>
    <row r="425" spans="1:26" ht="12" customHeight="1" x14ac:dyDescent="0.25">
      <c r="A425" s="334" t="s">
        <v>294</v>
      </c>
      <c r="B425" s="335"/>
      <c r="C425" s="334" t="s">
        <v>298</v>
      </c>
      <c r="D425" s="335"/>
      <c r="E425" s="339"/>
      <c r="F425" s="307"/>
      <c r="G425" s="307"/>
      <c r="H425" s="89">
        <f t="shared" si="26"/>
        <v>0</v>
      </c>
      <c r="I425" s="1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V425" s="4"/>
      <c r="W425" s="4"/>
      <c r="X425" s="4"/>
      <c r="Z425" s="4"/>
    </row>
    <row r="426" spans="1:26" ht="12" customHeight="1" x14ac:dyDescent="0.25">
      <c r="A426" s="334" t="s">
        <v>294</v>
      </c>
      <c r="B426" s="335"/>
      <c r="C426" s="334" t="s">
        <v>299</v>
      </c>
      <c r="D426" s="335"/>
      <c r="E426" s="339"/>
      <c r="F426" s="307"/>
      <c r="G426" s="307"/>
      <c r="H426" s="89">
        <f t="shared" si="26"/>
        <v>0</v>
      </c>
      <c r="I426" s="1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V426" s="4"/>
      <c r="W426" s="4"/>
      <c r="X426" s="4"/>
      <c r="Z426" s="4"/>
    </row>
    <row r="427" spans="1:26" ht="12" customHeight="1" x14ac:dyDescent="0.25">
      <c r="A427" s="334" t="s">
        <v>300</v>
      </c>
      <c r="B427" s="335"/>
      <c r="C427" s="334" t="s">
        <v>301</v>
      </c>
      <c r="D427" s="335"/>
      <c r="E427" s="339"/>
      <c r="F427" s="307"/>
      <c r="G427" s="307"/>
      <c r="H427" s="89">
        <f t="shared" si="26"/>
        <v>0</v>
      </c>
      <c r="I427" s="1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V427" s="4"/>
      <c r="W427" s="4"/>
      <c r="X427" s="4"/>
      <c r="Z427" s="4"/>
    </row>
    <row r="428" spans="1:26" ht="12" customHeight="1" x14ac:dyDescent="0.25">
      <c r="A428" s="334" t="s">
        <v>300</v>
      </c>
      <c r="B428" s="335"/>
      <c r="C428" s="334" t="s">
        <v>302</v>
      </c>
      <c r="D428" s="335"/>
      <c r="E428" s="339"/>
      <c r="F428" s="307"/>
      <c r="G428" s="307"/>
      <c r="H428" s="89">
        <f t="shared" si="26"/>
        <v>0</v>
      </c>
      <c r="I428" s="1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V428" s="4"/>
      <c r="W428" s="4"/>
      <c r="X428" s="4"/>
      <c r="Z428" s="4"/>
    </row>
    <row r="429" spans="1:26" ht="12" customHeight="1" x14ac:dyDescent="0.25">
      <c r="A429" s="334" t="s">
        <v>303</v>
      </c>
      <c r="B429" s="335"/>
      <c r="C429" s="334" t="s">
        <v>304</v>
      </c>
      <c r="D429" s="335"/>
      <c r="E429" s="339"/>
      <c r="F429" s="307"/>
      <c r="G429" s="307"/>
      <c r="H429" s="89">
        <f t="shared" si="26"/>
        <v>0</v>
      </c>
      <c r="I429" s="1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V429" s="4"/>
      <c r="W429" s="4"/>
      <c r="X429" s="4"/>
      <c r="Z429" s="4"/>
    </row>
    <row r="430" spans="1:26" ht="12" customHeight="1" x14ac:dyDescent="0.25">
      <c r="A430" s="334" t="s">
        <v>52</v>
      </c>
      <c r="B430" s="335"/>
      <c r="C430" s="334" t="s">
        <v>52</v>
      </c>
      <c r="D430" s="335"/>
      <c r="E430" s="339"/>
      <c r="F430" s="307"/>
      <c r="G430" s="307"/>
      <c r="H430" s="89">
        <f t="shared" si="26"/>
        <v>0</v>
      </c>
      <c r="I430" s="1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V430" s="4"/>
      <c r="W430" s="4"/>
      <c r="X430" s="4"/>
      <c r="Z430" s="4"/>
    </row>
    <row r="431" spans="1:26" ht="12" customHeight="1" x14ac:dyDescent="0.25">
      <c r="A431" s="334" t="s">
        <v>52</v>
      </c>
      <c r="B431" s="335"/>
      <c r="C431" s="334" t="s">
        <v>52</v>
      </c>
      <c r="D431" s="335"/>
      <c r="E431" s="339"/>
      <c r="F431" s="307"/>
      <c r="G431" s="307"/>
      <c r="H431" s="89">
        <f t="shared" si="26"/>
        <v>0</v>
      </c>
      <c r="I431" s="1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V431" s="4"/>
      <c r="W431" s="4"/>
      <c r="X431" s="4"/>
      <c r="Z431" s="4"/>
    </row>
    <row r="432" spans="1:26" ht="12" customHeight="1" x14ac:dyDescent="0.25">
      <c r="A432" s="334" t="s">
        <v>52</v>
      </c>
      <c r="B432" s="335"/>
      <c r="C432" s="334" t="s">
        <v>52</v>
      </c>
      <c r="D432" s="335"/>
      <c r="E432" s="339"/>
      <c r="F432" s="307"/>
      <c r="G432" s="307"/>
      <c r="H432" s="48">
        <f t="shared" si="26"/>
        <v>0</v>
      </c>
      <c r="I432" s="1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V432" s="4"/>
      <c r="W432" s="4"/>
      <c r="X432" s="4"/>
      <c r="Z432" s="4"/>
    </row>
    <row r="433" spans="1:26" ht="12" customHeight="1" x14ac:dyDescent="0.25">
      <c r="A433" s="76"/>
      <c r="B433" s="8" t="s">
        <v>305</v>
      </c>
      <c r="C433" s="9"/>
      <c r="D433" s="9"/>
      <c r="E433" s="94"/>
      <c r="F433" s="45">
        <f>SUM(F421:F432)</f>
        <v>0</v>
      </c>
      <c r="G433" s="16"/>
      <c r="H433" s="16"/>
      <c r="I433" s="90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V433" s="4"/>
      <c r="W433" s="4"/>
      <c r="X433" s="4"/>
      <c r="Z433" s="4"/>
    </row>
    <row r="434" spans="1:26" ht="12" customHeight="1" x14ac:dyDescent="0.25">
      <c r="A434" s="76"/>
      <c r="B434" s="8" t="s">
        <v>306</v>
      </c>
      <c r="C434" s="9"/>
      <c r="D434" s="9"/>
      <c r="E434" s="9"/>
      <c r="F434" s="94"/>
      <c r="G434" s="45">
        <f>SUM(G421:G432)</f>
        <v>0</v>
      </c>
      <c r="H434" s="16"/>
      <c r="I434" s="90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V434" s="4"/>
      <c r="W434" s="4"/>
      <c r="X434" s="4"/>
      <c r="Z434" s="4"/>
    </row>
    <row r="435" spans="1:26" ht="12" customHeight="1" x14ac:dyDescent="0.25">
      <c r="A435" s="76"/>
      <c r="B435" s="8" t="s">
        <v>307</v>
      </c>
      <c r="C435" s="9"/>
      <c r="D435" s="9"/>
      <c r="E435" s="9"/>
      <c r="F435" s="9"/>
      <c r="G435" s="94"/>
      <c r="H435" s="45">
        <f>SUM(H421:H432)</f>
        <v>0</v>
      </c>
      <c r="I435" s="90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V435" s="4"/>
      <c r="W435" s="4"/>
      <c r="X435" s="4"/>
      <c r="Z435" s="4"/>
    </row>
    <row r="436" spans="1:26" ht="12" customHeight="1" thickBot="1" x14ac:dyDescent="0.3">
      <c r="A436" s="24"/>
      <c r="B436" s="26" t="s">
        <v>308</v>
      </c>
      <c r="C436" s="25"/>
      <c r="D436" s="25"/>
      <c r="E436" s="25"/>
      <c r="F436" s="25"/>
      <c r="G436" s="25"/>
      <c r="H436" s="154"/>
      <c r="I436" s="143">
        <f>SUM(I421:I432)</f>
        <v>0</v>
      </c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V436" s="4"/>
      <c r="W436" s="4"/>
      <c r="X436" s="4"/>
      <c r="Z436" s="4"/>
    </row>
    <row r="437" spans="1:26" ht="12" customHeight="1" thickTop="1" thickBot="1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V437" s="4"/>
      <c r="W437" s="4"/>
      <c r="X437" s="4"/>
      <c r="Z437" s="4"/>
    </row>
    <row r="438" spans="1:26" ht="12" customHeight="1" thickTop="1" x14ac:dyDescent="0.25">
      <c r="A438" s="61" t="s">
        <v>32</v>
      </c>
      <c r="B438" s="18"/>
      <c r="C438" s="18"/>
      <c r="D438" s="18"/>
      <c r="E438" s="18"/>
      <c r="F438" s="18"/>
      <c r="G438" s="52"/>
      <c r="H438" s="177"/>
      <c r="I438" s="5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V438" s="4"/>
      <c r="W438" s="4"/>
      <c r="X438" s="4"/>
      <c r="Z438" s="4"/>
    </row>
    <row r="439" spans="1:26" ht="12" customHeight="1" x14ac:dyDescent="0.25">
      <c r="A439" s="83"/>
      <c r="B439" s="63"/>
      <c r="C439" s="55"/>
      <c r="D439" s="63"/>
      <c r="E439" s="63"/>
      <c r="F439" s="56" t="s">
        <v>41</v>
      </c>
      <c r="G439" s="56" t="s">
        <v>292</v>
      </c>
      <c r="H439" s="56" t="s">
        <v>70</v>
      </c>
      <c r="I439" s="65" t="s">
        <v>41</v>
      </c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V439" s="4"/>
      <c r="W439" s="4"/>
      <c r="X439" s="4"/>
      <c r="Z439" s="4"/>
    </row>
    <row r="440" spans="1:26" ht="12" customHeight="1" x14ac:dyDescent="0.25">
      <c r="A440" s="28"/>
      <c r="B440" s="4"/>
      <c r="C440" s="59" t="s">
        <v>293</v>
      </c>
      <c r="D440" s="4"/>
      <c r="E440" s="4"/>
      <c r="F440" s="34" t="s">
        <v>27</v>
      </c>
      <c r="G440" s="34" t="s">
        <v>261</v>
      </c>
      <c r="H440" s="34" t="s">
        <v>262</v>
      </c>
      <c r="I440" s="36" t="s">
        <v>75</v>
      </c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V440" s="4"/>
      <c r="W440" s="4"/>
      <c r="X440" s="4"/>
      <c r="Z440" s="4"/>
    </row>
    <row r="441" spans="1:26" ht="12" customHeight="1" x14ac:dyDescent="0.25">
      <c r="A441" s="7" t="s">
        <v>282</v>
      </c>
      <c r="B441" s="38"/>
      <c r="C441" s="59" t="s">
        <v>283</v>
      </c>
      <c r="D441" s="38"/>
      <c r="E441" s="38"/>
      <c r="F441" s="39" t="s">
        <v>29</v>
      </c>
      <c r="G441" s="39" t="s">
        <v>265</v>
      </c>
      <c r="H441" s="39" t="s">
        <v>265</v>
      </c>
      <c r="I441" s="23" t="s">
        <v>74</v>
      </c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V441" s="4"/>
      <c r="W441" s="4"/>
      <c r="X441" s="4"/>
      <c r="Z441" s="4"/>
    </row>
    <row r="442" spans="1:26" ht="12" customHeight="1" x14ac:dyDescent="0.25">
      <c r="A442" s="334" t="s">
        <v>286</v>
      </c>
      <c r="B442" s="335"/>
      <c r="C442" s="334" t="s">
        <v>204</v>
      </c>
      <c r="D442" s="335"/>
      <c r="E442" s="339"/>
      <c r="F442" s="307">
        <v>0</v>
      </c>
      <c r="G442" s="307">
        <v>0</v>
      </c>
      <c r="H442" s="89">
        <f t="shared" ref="H442:H447" si="27">F442-G442</f>
        <v>0</v>
      </c>
      <c r="I442" s="1">
        <v>0</v>
      </c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V442" s="4"/>
      <c r="W442" s="4"/>
      <c r="X442" s="4"/>
      <c r="Z442" s="4"/>
    </row>
    <row r="443" spans="1:26" ht="12" customHeight="1" x14ac:dyDescent="0.25">
      <c r="A443" s="334" t="s">
        <v>309</v>
      </c>
      <c r="B443" s="335"/>
      <c r="C443" s="334" t="s">
        <v>205</v>
      </c>
      <c r="D443" s="335" t="s">
        <v>163</v>
      </c>
      <c r="E443" s="339" t="s">
        <v>163</v>
      </c>
      <c r="F443" s="307"/>
      <c r="G443" s="307"/>
      <c r="H443" s="89">
        <f t="shared" si="27"/>
        <v>0</v>
      </c>
      <c r="I443" s="1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V443" s="4"/>
      <c r="W443" s="4"/>
      <c r="X443" s="4"/>
      <c r="Z443" s="4"/>
    </row>
    <row r="444" spans="1:26" ht="12" customHeight="1" x14ac:dyDescent="0.25">
      <c r="A444" s="334" t="s">
        <v>310</v>
      </c>
      <c r="B444" s="335"/>
      <c r="C444" s="334" t="s">
        <v>206</v>
      </c>
      <c r="D444" s="335" t="s">
        <v>163</v>
      </c>
      <c r="E444" s="339" t="s">
        <v>163</v>
      </c>
      <c r="F444" s="307"/>
      <c r="G444" s="307"/>
      <c r="H444" s="89">
        <f t="shared" si="27"/>
        <v>0</v>
      </c>
      <c r="I444" s="1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V444" s="4"/>
      <c r="W444" s="4"/>
      <c r="X444" s="4"/>
      <c r="Z444" s="4"/>
    </row>
    <row r="445" spans="1:26" ht="12" customHeight="1" x14ac:dyDescent="0.25">
      <c r="A445" s="334" t="s">
        <v>52</v>
      </c>
      <c r="B445" s="335"/>
      <c r="C445" s="334" t="s">
        <v>52</v>
      </c>
      <c r="D445" s="335"/>
      <c r="E445" s="339"/>
      <c r="F445" s="307"/>
      <c r="G445" s="307"/>
      <c r="H445" s="89">
        <f t="shared" si="27"/>
        <v>0</v>
      </c>
      <c r="I445" s="1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V445" s="4"/>
      <c r="W445" s="4"/>
      <c r="X445" s="4"/>
      <c r="Z445" s="4"/>
    </row>
    <row r="446" spans="1:26" ht="12" customHeight="1" x14ac:dyDescent="0.25">
      <c r="A446" s="334" t="s">
        <v>52</v>
      </c>
      <c r="B446" s="335"/>
      <c r="C446" s="334" t="s">
        <v>52</v>
      </c>
      <c r="D446" s="335"/>
      <c r="E446" s="339"/>
      <c r="F446" s="307"/>
      <c r="G446" s="307"/>
      <c r="H446" s="89">
        <f t="shared" si="27"/>
        <v>0</v>
      </c>
      <c r="I446" s="1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V446" s="4"/>
      <c r="W446" s="4"/>
      <c r="X446" s="4"/>
      <c r="Z446" s="4"/>
    </row>
    <row r="447" spans="1:26" ht="12" customHeight="1" x14ac:dyDescent="0.25">
      <c r="A447" s="334" t="s">
        <v>52</v>
      </c>
      <c r="B447" s="335"/>
      <c r="C447" s="334" t="s">
        <v>52</v>
      </c>
      <c r="D447" s="335"/>
      <c r="E447" s="339"/>
      <c r="F447" s="307"/>
      <c r="G447" s="307"/>
      <c r="H447" s="48">
        <f t="shared" si="27"/>
        <v>0</v>
      </c>
      <c r="I447" s="1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V447" s="4"/>
      <c r="W447" s="4"/>
      <c r="X447" s="4"/>
      <c r="Z447" s="4"/>
    </row>
    <row r="448" spans="1:26" ht="12" customHeight="1" x14ac:dyDescent="0.25">
      <c r="A448" s="76"/>
      <c r="B448" s="8" t="s">
        <v>311</v>
      </c>
      <c r="C448" s="9"/>
      <c r="D448" s="9"/>
      <c r="E448" s="94"/>
      <c r="F448" s="45">
        <f>SUM(F442:F447)</f>
        <v>0</v>
      </c>
      <c r="G448" s="16"/>
      <c r="H448" s="16"/>
      <c r="I448" s="90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V448" s="4"/>
      <c r="W448" s="4"/>
      <c r="X448" s="4"/>
      <c r="Z448" s="4"/>
    </row>
    <row r="449" spans="1:26" ht="12" customHeight="1" x14ac:dyDescent="0.25">
      <c r="A449" s="76"/>
      <c r="B449" s="8" t="s">
        <v>312</v>
      </c>
      <c r="C449" s="9"/>
      <c r="D449" s="9"/>
      <c r="E449" s="9"/>
      <c r="F449" s="94"/>
      <c r="G449" s="45">
        <f>SUM(G442:G447)</f>
        <v>0</v>
      </c>
      <c r="H449" s="16"/>
      <c r="I449" s="90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V449" s="4"/>
      <c r="W449" s="4"/>
      <c r="X449" s="4"/>
      <c r="Z449" s="4"/>
    </row>
    <row r="450" spans="1:26" ht="12" customHeight="1" x14ac:dyDescent="0.25">
      <c r="A450" s="76"/>
      <c r="B450" s="8" t="s">
        <v>307</v>
      </c>
      <c r="C450" s="9"/>
      <c r="D450" s="9"/>
      <c r="E450" s="9"/>
      <c r="F450" s="9"/>
      <c r="G450" s="94"/>
      <c r="H450" s="45">
        <f>SUM(H442:H447)</f>
        <v>0</v>
      </c>
      <c r="I450" s="90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V450" s="4"/>
      <c r="W450" s="4"/>
      <c r="X450" s="4"/>
      <c r="Z450" s="4"/>
    </row>
    <row r="451" spans="1:26" ht="12" customHeight="1" thickBot="1" x14ac:dyDescent="0.3">
      <c r="A451" s="24"/>
      <c r="B451" s="26" t="s">
        <v>313</v>
      </c>
      <c r="C451" s="25"/>
      <c r="D451" s="25"/>
      <c r="E451" s="25"/>
      <c r="F451" s="25"/>
      <c r="G451" s="25"/>
      <c r="H451" s="154"/>
      <c r="I451" s="143">
        <f>SUM(I442:I447)</f>
        <v>0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V451" s="4"/>
      <c r="W451" s="4"/>
      <c r="X451" s="4"/>
      <c r="Z451" s="4"/>
    </row>
    <row r="452" spans="1:26" ht="12" customHeight="1" thickTop="1" x14ac:dyDescent="0.25">
      <c r="A452" s="61" t="s">
        <v>478</v>
      </c>
      <c r="B452" s="18"/>
      <c r="C452" s="18"/>
      <c r="D452" s="18"/>
      <c r="E452" s="30"/>
      <c r="F452" s="18"/>
      <c r="H452" s="52"/>
      <c r="I452" s="53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V452" s="4"/>
      <c r="W452" s="4"/>
      <c r="X452" s="4"/>
      <c r="Z452" s="4"/>
    </row>
    <row r="453" spans="1:26" ht="12" customHeight="1" x14ac:dyDescent="0.25">
      <c r="A453" s="83"/>
      <c r="B453" s="63"/>
      <c r="C453" s="63"/>
      <c r="D453" s="63"/>
      <c r="F453" s="63"/>
      <c r="G453" s="55"/>
      <c r="H453" s="56" t="s">
        <v>176</v>
      </c>
      <c r="I453" s="178" t="s">
        <v>75</v>
      </c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V453" s="4"/>
      <c r="W453" s="4"/>
      <c r="X453" s="4"/>
      <c r="Z453" s="4"/>
    </row>
    <row r="454" spans="1:26" ht="12" customHeight="1" x14ac:dyDescent="0.25">
      <c r="A454" s="28"/>
      <c r="B454" s="4"/>
      <c r="C454" s="4"/>
      <c r="D454" s="4"/>
      <c r="F454" s="4"/>
      <c r="G454" s="58"/>
      <c r="H454" s="34" t="s">
        <v>314</v>
      </c>
      <c r="I454" s="179" t="s">
        <v>476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V454" s="4"/>
      <c r="W454" s="4"/>
      <c r="X454" s="4"/>
      <c r="Z454" s="4"/>
    </row>
    <row r="455" spans="1:26" ht="12" customHeight="1" x14ac:dyDescent="0.25">
      <c r="A455" s="28"/>
      <c r="B455" s="4"/>
      <c r="C455" s="4"/>
      <c r="D455" s="4"/>
      <c r="F455" s="4"/>
      <c r="G455" s="34" t="s">
        <v>73</v>
      </c>
      <c r="H455" s="34" t="s">
        <v>315</v>
      </c>
      <c r="I455" s="180" t="s">
        <v>316</v>
      </c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V455" s="4"/>
      <c r="W455" s="4"/>
      <c r="X455" s="4"/>
      <c r="Z455" s="4"/>
    </row>
    <row r="456" spans="1:26" ht="12" customHeight="1" x14ac:dyDescent="0.25">
      <c r="A456" s="47" t="s">
        <v>317</v>
      </c>
      <c r="B456" s="9"/>
      <c r="C456" s="9"/>
      <c r="D456" s="9"/>
      <c r="E456" s="9"/>
      <c r="F456" s="9"/>
      <c r="G456" s="39" t="s">
        <v>70</v>
      </c>
      <c r="H456" s="39" t="s">
        <v>318</v>
      </c>
      <c r="I456" s="181" t="s">
        <v>318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V456" s="4"/>
      <c r="W456" s="4"/>
      <c r="X456" s="4"/>
      <c r="Z456" s="4"/>
    </row>
    <row r="457" spans="1:26" ht="12" customHeight="1" x14ac:dyDescent="0.25">
      <c r="A457" s="336" t="s">
        <v>319</v>
      </c>
      <c r="B457" s="337"/>
      <c r="C457" s="337"/>
      <c r="D457" s="337"/>
      <c r="E457" s="337"/>
      <c r="F457" s="338"/>
      <c r="G457" s="305">
        <v>41306</v>
      </c>
      <c r="H457" s="1">
        <v>0</v>
      </c>
      <c r="I457" s="1">
        <v>0</v>
      </c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V457" s="4"/>
      <c r="W457" s="4"/>
      <c r="X457" s="4"/>
      <c r="Z457" s="4"/>
    </row>
    <row r="458" spans="1:26" ht="12" customHeight="1" x14ac:dyDescent="0.25">
      <c r="A458" s="336" t="s">
        <v>52</v>
      </c>
      <c r="B458" s="337"/>
      <c r="C458" s="337"/>
      <c r="D458" s="337"/>
      <c r="E458" s="337"/>
      <c r="F458" s="338"/>
      <c r="G458" s="305"/>
      <c r="H458" s="1"/>
      <c r="I458" s="1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V458" s="4"/>
      <c r="W458" s="4"/>
      <c r="X458" s="4"/>
      <c r="Z458" s="4"/>
    </row>
    <row r="459" spans="1:26" ht="12" customHeight="1" x14ac:dyDescent="0.25">
      <c r="A459" s="336" t="s">
        <v>52</v>
      </c>
      <c r="B459" s="337"/>
      <c r="C459" s="337"/>
      <c r="D459" s="337"/>
      <c r="E459" s="337"/>
      <c r="F459" s="338"/>
      <c r="G459" s="305"/>
      <c r="H459" s="1"/>
      <c r="I459" s="1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V459" s="4"/>
      <c r="W459" s="4"/>
      <c r="X459" s="4"/>
      <c r="Z459" s="4"/>
    </row>
    <row r="460" spans="1:26" ht="12" customHeight="1" x14ac:dyDescent="0.25">
      <c r="A460" s="336" t="s">
        <v>52</v>
      </c>
      <c r="B460" s="337"/>
      <c r="C460" s="337"/>
      <c r="D460" s="337"/>
      <c r="E460" s="337"/>
      <c r="F460" s="338"/>
      <c r="G460" s="305"/>
      <c r="H460" s="1"/>
      <c r="I460" s="1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V460" s="4"/>
      <c r="W460" s="4"/>
      <c r="X460" s="4"/>
      <c r="Z460" s="4"/>
    </row>
    <row r="461" spans="1:26" ht="12" customHeight="1" x14ac:dyDescent="0.25">
      <c r="A461" s="182" t="s">
        <v>320</v>
      </c>
      <c r="B461" s="183"/>
      <c r="C461" s="183"/>
      <c r="D461" s="183"/>
      <c r="E461" s="183"/>
      <c r="F461" s="183"/>
      <c r="G461" s="184"/>
      <c r="H461" s="184"/>
      <c r="I461" s="185">
        <f>SUM(I457:I460)</f>
        <v>0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V461" s="4"/>
      <c r="W461" s="4"/>
      <c r="X461" s="4"/>
      <c r="Z461" s="4"/>
    </row>
    <row r="462" spans="1:26" ht="12" customHeight="1" x14ac:dyDescent="0.25">
      <c r="A462" s="148"/>
      <c r="B462" s="125"/>
      <c r="C462" s="125"/>
      <c r="D462" s="125"/>
      <c r="E462" s="125"/>
      <c r="F462" s="186"/>
      <c r="G462" s="128"/>
      <c r="H462" s="126" t="s">
        <v>176</v>
      </c>
      <c r="I462" s="187" t="s">
        <v>75</v>
      </c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V462" s="4"/>
      <c r="W462" s="4"/>
      <c r="X462" s="4"/>
      <c r="Z462" s="4"/>
    </row>
    <row r="463" spans="1:26" ht="12" customHeight="1" x14ac:dyDescent="0.25">
      <c r="A463" s="148"/>
      <c r="B463" s="125"/>
      <c r="C463" s="125"/>
      <c r="D463" s="125"/>
      <c r="E463" s="125"/>
      <c r="F463" s="186"/>
      <c r="G463" s="126" t="s">
        <v>73</v>
      </c>
      <c r="H463" s="126" t="s">
        <v>321</v>
      </c>
      <c r="I463" s="187" t="s">
        <v>321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V463" s="4"/>
      <c r="W463" s="4"/>
      <c r="X463" s="4"/>
      <c r="Z463" s="4"/>
    </row>
    <row r="464" spans="1:26" ht="12" customHeight="1" x14ac:dyDescent="0.25">
      <c r="A464" s="131" t="s">
        <v>468</v>
      </c>
      <c r="B464" s="132"/>
      <c r="C464" s="132"/>
      <c r="D464" s="132"/>
      <c r="E464" s="132"/>
      <c r="F464" s="132"/>
      <c r="G464" s="133" t="s">
        <v>70</v>
      </c>
      <c r="H464" s="133" t="s">
        <v>322</v>
      </c>
      <c r="I464" s="188" t="s">
        <v>322</v>
      </c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V464" s="4"/>
      <c r="W464" s="4"/>
      <c r="X464" s="4"/>
      <c r="Z464" s="4"/>
    </row>
    <row r="465" spans="1:26" ht="12" customHeight="1" x14ac:dyDescent="0.25">
      <c r="A465" s="336" t="s">
        <v>52</v>
      </c>
      <c r="B465" s="337"/>
      <c r="C465" s="337"/>
      <c r="D465" s="337"/>
      <c r="E465" s="337"/>
      <c r="F465" s="338"/>
      <c r="G465" s="305"/>
      <c r="H465" s="1"/>
      <c r="I465" s="1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V465" s="4"/>
      <c r="W465" s="4"/>
      <c r="X465" s="4"/>
      <c r="Z465" s="4"/>
    </row>
    <row r="466" spans="1:26" ht="12" customHeight="1" thickBot="1" x14ac:dyDescent="0.3">
      <c r="A466" s="189" t="s">
        <v>323</v>
      </c>
      <c r="B466" s="25"/>
      <c r="C466" s="25"/>
      <c r="D466" s="25"/>
      <c r="E466" s="25"/>
      <c r="F466" s="25"/>
      <c r="G466" s="154"/>
      <c r="H466" s="105">
        <f>SUM(H465:H465)</f>
        <v>0</v>
      </c>
      <c r="I466" s="143">
        <f>SUM(I465:I465)</f>
        <v>0</v>
      </c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V466" s="4"/>
      <c r="W466" s="4"/>
      <c r="X466" s="4"/>
      <c r="Z466" s="4"/>
    </row>
    <row r="467" spans="1:26" ht="12" customHeight="1" thickTop="1" x14ac:dyDescent="0.25">
      <c r="A467" s="148"/>
      <c r="B467" s="125"/>
      <c r="C467" s="125"/>
      <c r="D467" s="125"/>
      <c r="E467" s="125"/>
      <c r="F467" s="186"/>
      <c r="G467" s="186"/>
      <c r="H467" s="128"/>
      <c r="I467" s="187" t="s">
        <v>75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V467" s="4"/>
      <c r="W467" s="4"/>
      <c r="X467" s="4"/>
      <c r="Z467" s="4"/>
    </row>
    <row r="468" spans="1:26" ht="12" customHeight="1" x14ac:dyDescent="0.25">
      <c r="A468" s="148"/>
      <c r="B468" s="125"/>
      <c r="C468" s="125"/>
      <c r="D468" s="125"/>
      <c r="E468" s="125"/>
      <c r="F468" s="186"/>
      <c r="G468" s="186"/>
      <c r="H468" s="126" t="s">
        <v>73</v>
      </c>
      <c r="I468" s="187" t="s">
        <v>324</v>
      </c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V468" s="4"/>
      <c r="W468" s="4"/>
      <c r="X468" s="4"/>
      <c r="Z468" s="4"/>
    </row>
    <row r="469" spans="1:26" ht="12" customHeight="1" x14ac:dyDescent="0.25">
      <c r="A469" s="131" t="s">
        <v>477</v>
      </c>
      <c r="B469" s="132"/>
      <c r="C469" s="132"/>
      <c r="D469" s="132"/>
      <c r="E469" s="132"/>
      <c r="F469" s="21" t="s">
        <v>467</v>
      </c>
      <c r="G469" s="22">
        <f>$E$12</f>
        <v>41183</v>
      </c>
      <c r="H469" s="133" t="s">
        <v>70</v>
      </c>
      <c r="I469" s="188" t="s">
        <v>325</v>
      </c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V469" s="4"/>
      <c r="W469" s="4"/>
      <c r="X469" s="4"/>
      <c r="Z469" s="4"/>
    </row>
    <row r="470" spans="1:26" ht="12" customHeight="1" x14ac:dyDescent="0.25">
      <c r="A470" s="343" t="s">
        <v>473</v>
      </c>
      <c r="B470" s="344"/>
      <c r="C470" s="344"/>
      <c r="D470" s="344"/>
      <c r="E470" s="344"/>
      <c r="F470" s="344"/>
      <c r="G470" s="345"/>
      <c r="H470" s="305">
        <v>41289</v>
      </c>
      <c r="I470" s="1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V470" s="4"/>
      <c r="W470" s="4"/>
      <c r="X470" s="4"/>
      <c r="Z470" s="4"/>
    </row>
    <row r="471" spans="1:26" ht="12" customHeight="1" x14ac:dyDescent="0.25">
      <c r="A471" s="343" t="s">
        <v>474</v>
      </c>
      <c r="B471" s="344"/>
      <c r="C471" s="344"/>
      <c r="D471" s="344"/>
      <c r="E471" s="344"/>
      <c r="F471" s="344"/>
      <c r="G471" s="345"/>
      <c r="H471" s="305"/>
      <c r="I471" s="1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V471" s="4"/>
      <c r="W471" s="4"/>
      <c r="X471" s="4"/>
      <c r="Z471" s="4"/>
    </row>
    <row r="472" spans="1:26" ht="12" customHeight="1" x14ac:dyDescent="0.25">
      <c r="A472" s="343" t="s">
        <v>475</v>
      </c>
      <c r="B472" s="344"/>
      <c r="C472" s="344"/>
      <c r="D472" s="344"/>
      <c r="E472" s="344"/>
      <c r="F472" s="344"/>
      <c r="G472" s="345"/>
      <c r="H472" s="305"/>
      <c r="I472" s="1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V472" s="4"/>
      <c r="W472" s="4"/>
      <c r="X472" s="4"/>
      <c r="Z472" s="4"/>
    </row>
    <row r="473" spans="1:26" ht="12" customHeight="1" x14ac:dyDescent="0.25">
      <c r="A473" s="340" t="s">
        <v>52</v>
      </c>
      <c r="B473" s="341"/>
      <c r="C473" s="341"/>
      <c r="D473" s="341"/>
      <c r="E473" s="341"/>
      <c r="F473" s="341"/>
      <c r="G473" s="342"/>
      <c r="H473" s="305"/>
      <c r="I473" s="1"/>
      <c r="K473" s="4"/>
      <c r="L473" s="4"/>
      <c r="M473" s="4"/>
      <c r="N473" s="4"/>
      <c r="O473" s="4"/>
      <c r="P473" s="4"/>
      <c r="Q473" s="4"/>
      <c r="R473" s="4"/>
      <c r="S473" s="4"/>
      <c r="T473" s="4"/>
      <c r="V473" s="4"/>
      <c r="W473" s="4"/>
      <c r="X473" s="4"/>
      <c r="Z473" s="4"/>
    </row>
    <row r="474" spans="1:26" ht="12" customHeight="1" thickBot="1" x14ac:dyDescent="0.3">
      <c r="A474" s="51" t="s">
        <v>479</v>
      </c>
      <c r="B474" s="25"/>
      <c r="C474" s="25"/>
      <c r="D474" s="25"/>
      <c r="E474" s="25"/>
      <c r="F474" s="25"/>
      <c r="G474" s="25"/>
      <c r="H474" s="95"/>
      <c r="I474" s="143">
        <f>SUM(I470:I473)</f>
        <v>0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V474" s="4"/>
      <c r="W474" s="4"/>
      <c r="X474" s="4"/>
      <c r="Z474" s="4"/>
    </row>
    <row r="475" spans="1:26" ht="12" customHeight="1" thickTop="1" x14ac:dyDescent="0.25">
      <c r="K475" s="4"/>
      <c r="L475" s="4"/>
      <c r="M475" s="4"/>
      <c r="N475" s="4"/>
      <c r="O475" s="4"/>
      <c r="P475" s="4"/>
      <c r="Q475" s="4"/>
      <c r="R475" s="4"/>
      <c r="S475" s="4"/>
      <c r="T475" s="4"/>
      <c r="V475" s="4"/>
      <c r="W475" s="4"/>
      <c r="X475" s="4"/>
      <c r="Z475" s="4"/>
    </row>
    <row r="476" spans="1:26" ht="12" customHeight="1" x14ac:dyDescent="0.25">
      <c r="K476" s="4"/>
      <c r="L476" s="4"/>
      <c r="M476" s="4"/>
      <c r="N476" s="4"/>
      <c r="O476" s="4"/>
      <c r="P476" s="4"/>
      <c r="Q476" s="4"/>
      <c r="R476" s="4"/>
      <c r="S476" s="4"/>
      <c r="T476" s="4"/>
      <c r="V476" s="4"/>
      <c r="W476" s="4"/>
      <c r="X476" s="4"/>
      <c r="Z476" s="4"/>
    </row>
    <row r="477" spans="1:26" ht="12" customHeight="1" x14ac:dyDescent="0.25">
      <c r="K477" s="4"/>
      <c r="L477" s="4"/>
      <c r="M477" s="4"/>
      <c r="N477" s="4"/>
      <c r="O477" s="4"/>
      <c r="P477" s="4"/>
      <c r="Q477" s="4"/>
      <c r="R477" s="4"/>
      <c r="S477" s="4"/>
      <c r="T477" s="4"/>
      <c r="V477" s="4"/>
      <c r="W477" s="4"/>
      <c r="X477" s="4"/>
      <c r="Z477" s="4"/>
    </row>
    <row r="478" spans="1:26" ht="12" customHeight="1" x14ac:dyDescent="0.25">
      <c r="K478" s="4"/>
      <c r="L478" s="4"/>
      <c r="M478" s="4"/>
      <c r="N478" s="4"/>
      <c r="O478" s="4"/>
      <c r="P478" s="4"/>
      <c r="Q478" s="4"/>
      <c r="R478" s="4"/>
      <c r="S478" s="4"/>
      <c r="T478" s="4"/>
      <c r="V478" s="4"/>
      <c r="W478" s="4"/>
      <c r="X478" s="4"/>
      <c r="Z478" s="4"/>
    </row>
    <row r="479" spans="1:26" ht="12" customHeight="1" x14ac:dyDescent="0.25">
      <c r="K479" s="4"/>
      <c r="L479" s="4"/>
      <c r="M479" s="4"/>
      <c r="N479" s="4"/>
      <c r="O479" s="4"/>
      <c r="P479" s="4"/>
      <c r="Q479" s="4"/>
      <c r="R479" s="4"/>
      <c r="S479" s="4"/>
      <c r="T479" s="4"/>
      <c r="V479" s="4"/>
      <c r="W479" s="4"/>
      <c r="X479" s="4"/>
      <c r="Z479" s="4"/>
    </row>
    <row r="480" spans="1:26" ht="12" customHeight="1" x14ac:dyDescent="0.25">
      <c r="K480" s="4"/>
      <c r="L480" s="4"/>
      <c r="M480" s="4"/>
      <c r="N480" s="4"/>
      <c r="O480" s="4"/>
      <c r="P480" s="4"/>
      <c r="Q480" s="4"/>
      <c r="R480" s="4"/>
      <c r="S480" s="4"/>
      <c r="T480" s="4"/>
      <c r="V480" s="4"/>
      <c r="W480" s="4"/>
      <c r="X480" s="4"/>
      <c r="Z480" s="4"/>
    </row>
    <row r="481" spans="11:26" ht="12" customHeight="1" x14ac:dyDescent="0.25">
      <c r="K481" s="4"/>
      <c r="L481" s="4"/>
      <c r="M481" s="4"/>
      <c r="N481" s="4"/>
      <c r="O481" s="4"/>
      <c r="P481" s="4"/>
      <c r="Q481" s="4"/>
      <c r="R481" s="4"/>
      <c r="S481" s="4"/>
      <c r="T481" s="4"/>
      <c r="V481" s="4"/>
      <c r="W481" s="4"/>
      <c r="X481" s="4"/>
      <c r="Z481" s="4"/>
    </row>
    <row r="482" spans="11:26" ht="12" customHeight="1" x14ac:dyDescent="0.25">
      <c r="K482" s="4"/>
      <c r="L482" s="4"/>
      <c r="M482" s="4"/>
      <c r="N482" s="4"/>
      <c r="O482" s="4"/>
      <c r="P482" s="4"/>
      <c r="Q482" s="4"/>
      <c r="R482" s="4"/>
      <c r="S482" s="4"/>
      <c r="T482" s="4"/>
      <c r="V482" s="4"/>
      <c r="W482" s="4"/>
      <c r="X482" s="4"/>
      <c r="Z482" s="4"/>
    </row>
    <row r="483" spans="11:26" ht="12" customHeight="1" x14ac:dyDescent="0.25">
      <c r="K483" s="4"/>
      <c r="L483" s="4"/>
      <c r="M483" s="4"/>
      <c r="N483" s="4"/>
      <c r="O483" s="4"/>
      <c r="P483" s="4"/>
      <c r="Q483" s="4"/>
      <c r="R483" s="4"/>
      <c r="S483" s="4"/>
      <c r="T483" s="4"/>
      <c r="V483" s="4"/>
      <c r="W483" s="4"/>
      <c r="X483" s="4"/>
      <c r="Z483" s="4"/>
    </row>
    <row r="484" spans="11:26" ht="12" customHeight="1" x14ac:dyDescent="0.25">
      <c r="K484" s="4"/>
      <c r="L484" s="4"/>
      <c r="M484" s="4"/>
      <c r="N484" s="4"/>
      <c r="O484" s="4"/>
      <c r="P484" s="4"/>
      <c r="Q484" s="4"/>
      <c r="R484" s="4"/>
      <c r="S484" s="4"/>
      <c r="T484" s="4"/>
      <c r="V484" s="4"/>
      <c r="W484" s="4"/>
      <c r="X484" s="4"/>
      <c r="Z484" s="4"/>
    </row>
    <row r="485" spans="11:26" ht="12" customHeight="1" x14ac:dyDescent="0.25">
      <c r="K485" s="4"/>
      <c r="L485" s="4"/>
      <c r="M485" s="4"/>
      <c r="N485" s="4"/>
      <c r="O485" s="4"/>
      <c r="P485" s="4"/>
      <c r="Q485" s="4"/>
      <c r="R485" s="4"/>
      <c r="S485" s="4"/>
      <c r="T485" s="4"/>
      <c r="V485" s="4"/>
      <c r="W485" s="4"/>
      <c r="X485" s="4"/>
      <c r="Z485" s="4"/>
    </row>
    <row r="486" spans="11:26" ht="12" customHeight="1" x14ac:dyDescent="0.25">
      <c r="K486" s="4"/>
      <c r="L486" s="4"/>
      <c r="M486" s="4"/>
      <c r="N486" s="4"/>
      <c r="O486" s="4"/>
      <c r="P486" s="4"/>
      <c r="Q486" s="4"/>
      <c r="R486" s="4"/>
      <c r="S486" s="4"/>
      <c r="T486" s="4"/>
      <c r="V486" s="4"/>
      <c r="W486" s="4"/>
      <c r="X486" s="4"/>
      <c r="Z486" s="4"/>
    </row>
    <row r="487" spans="11:26" ht="12" customHeight="1" x14ac:dyDescent="0.25">
      <c r="K487" s="4"/>
      <c r="L487" s="4"/>
      <c r="M487" s="4"/>
      <c r="N487" s="4"/>
      <c r="O487" s="4"/>
      <c r="P487" s="4"/>
      <c r="Q487" s="4"/>
      <c r="R487" s="4"/>
      <c r="S487" s="4"/>
      <c r="T487" s="4"/>
      <c r="V487" s="4"/>
      <c r="W487" s="4"/>
      <c r="X487" s="4"/>
      <c r="Z487" s="4"/>
    </row>
    <row r="488" spans="11:26" ht="12" customHeight="1" x14ac:dyDescent="0.25">
      <c r="K488" s="4"/>
      <c r="L488" s="4"/>
      <c r="M488" s="4"/>
      <c r="N488" s="4"/>
      <c r="O488" s="4"/>
      <c r="P488" s="4"/>
      <c r="Q488" s="4"/>
      <c r="R488" s="4"/>
      <c r="S488" s="4"/>
      <c r="T488" s="4"/>
      <c r="V488" s="4"/>
      <c r="W488" s="4"/>
      <c r="X488" s="4"/>
      <c r="Z488" s="4"/>
    </row>
    <row r="489" spans="11:26" ht="12" customHeight="1" x14ac:dyDescent="0.25">
      <c r="K489" s="4"/>
      <c r="L489" s="4"/>
      <c r="M489" s="4"/>
      <c r="N489" s="4"/>
      <c r="O489" s="4"/>
      <c r="P489" s="4"/>
      <c r="Q489" s="4"/>
      <c r="R489" s="4"/>
      <c r="S489" s="4"/>
      <c r="T489" s="4"/>
      <c r="V489" s="4"/>
      <c r="W489" s="4"/>
      <c r="X489" s="4"/>
      <c r="Z489" s="4"/>
    </row>
    <row r="490" spans="11:26" ht="12" customHeight="1" x14ac:dyDescent="0.25">
      <c r="K490" s="4"/>
      <c r="L490" s="4"/>
      <c r="M490" s="4"/>
      <c r="N490" s="4"/>
      <c r="O490" s="4"/>
      <c r="P490" s="4"/>
      <c r="Q490" s="4"/>
      <c r="R490" s="4"/>
      <c r="S490" s="4"/>
      <c r="T490" s="4"/>
      <c r="V490" s="4"/>
      <c r="W490" s="4"/>
      <c r="X490" s="4"/>
      <c r="Z490" s="4"/>
    </row>
    <row r="491" spans="11:26" ht="12" customHeight="1" x14ac:dyDescent="0.25">
      <c r="K491" s="4"/>
      <c r="L491" s="4"/>
      <c r="M491" s="4"/>
      <c r="N491" s="4"/>
      <c r="O491" s="4"/>
      <c r="P491" s="4"/>
      <c r="Q491" s="4"/>
      <c r="R491" s="4"/>
      <c r="S491" s="4"/>
      <c r="T491" s="4"/>
      <c r="V491" s="4"/>
      <c r="W491" s="4"/>
      <c r="X491" s="4"/>
      <c r="Z491" s="4"/>
    </row>
    <row r="492" spans="11:26" ht="12" customHeight="1" x14ac:dyDescent="0.25">
      <c r="K492" s="4"/>
      <c r="L492" s="4"/>
      <c r="M492" s="4"/>
      <c r="N492" s="4"/>
      <c r="O492" s="4"/>
      <c r="P492" s="4"/>
      <c r="Q492" s="4"/>
      <c r="R492" s="4"/>
      <c r="S492" s="4"/>
      <c r="T492" s="4"/>
      <c r="V492" s="4"/>
      <c r="W492" s="4"/>
      <c r="X492" s="4"/>
      <c r="Z492" s="4"/>
    </row>
    <row r="493" spans="11:26" ht="12" customHeight="1" x14ac:dyDescent="0.25">
      <c r="K493" s="4"/>
      <c r="L493" s="4"/>
      <c r="M493" s="4"/>
      <c r="N493" s="4"/>
      <c r="O493" s="4"/>
      <c r="P493" s="4"/>
      <c r="Q493" s="4"/>
      <c r="R493" s="4"/>
      <c r="S493" s="4"/>
      <c r="T493" s="4"/>
      <c r="V493" s="4"/>
      <c r="W493" s="4"/>
      <c r="X493" s="4"/>
      <c r="Z493" s="4"/>
    </row>
    <row r="494" spans="11:26" ht="12" customHeight="1" x14ac:dyDescent="0.25">
      <c r="K494" s="4"/>
      <c r="L494" s="4"/>
      <c r="M494" s="4"/>
      <c r="N494" s="4"/>
      <c r="O494" s="4"/>
      <c r="P494" s="4"/>
      <c r="Q494" s="4"/>
      <c r="R494" s="4"/>
      <c r="S494" s="4"/>
      <c r="T494" s="4"/>
      <c r="V494" s="4"/>
      <c r="W494" s="4"/>
      <c r="X494" s="4"/>
      <c r="Z494" s="4"/>
    </row>
    <row r="495" spans="11:26" ht="12" customHeight="1" x14ac:dyDescent="0.25">
      <c r="K495" s="4"/>
      <c r="L495" s="4"/>
      <c r="M495" s="4"/>
      <c r="N495" s="4"/>
      <c r="O495" s="4"/>
      <c r="P495" s="4"/>
      <c r="Q495" s="4"/>
      <c r="R495" s="4"/>
      <c r="S495" s="4"/>
      <c r="T495" s="4"/>
      <c r="V495" s="4"/>
      <c r="W495" s="4"/>
      <c r="X495" s="4"/>
      <c r="Z495" s="4"/>
    </row>
    <row r="496" spans="11:26" ht="12" customHeight="1" x14ac:dyDescent="0.25">
      <c r="K496" s="4"/>
      <c r="L496" s="4"/>
      <c r="M496" s="4"/>
      <c r="N496" s="4"/>
      <c r="O496" s="4"/>
      <c r="P496" s="4"/>
      <c r="Q496" s="4"/>
      <c r="R496" s="4"/>
      <c r="S496" s="4"/>
      <c r="T496" s="4"/>
      <c r="V496" s="4"/>
      <c r="W496" s="4"/>
      <c r="X496" s="4"/>
      <c r="Z496" s="4"/>
    </row>
    <row r="497" spans="11:26" ht="12" customHeight="1" x14ac:dyDescent="0.25">
      <c r="K497" s="4"/>
      <c r="L497" s="4"/>
      <c r="M497" s="4"/>
      <c r="N497" s="4"/>
      <c r="O497" s="4"/>
      <c r="P497" s="4"/>
      <c r="Q497" s="4"/>
      <c r="R497" s="4"/>
      <c r="S497" s="4"/>
      <c r="T497" s="4"/>
      <c r="V497" s="4"/>
      <c r="W497" s="4"/>
      <c r="X497" s="4"/>
      <c r="Z497" s="4"/>
    </row>
    <row r="498" spans="11:26" ht="12" customHeight="1" x14ac:dyDescent="0.25">
      <c r="K498" s="4"/>
      <c r="L498" s="4"/>
      <c r="M498" s="4"/>
      <c r="N498" s="4"/>
      <c r="O498" s="4"/>
      <c r="P498" s="4"/>
      <c r="Q498" s="4"/>
      <c r="R498" s="4"/>
      <c r="S498" s="4"/>
      <c r="T498" s="4"/>
      <c r="V498" s="4"/>
      <c r="W498" s="4"/>
      <c r="X498" s="4"/>
      <c r="Z498" s="4"/>
    </row>
    <row r="499" spans="11:26" ht="12" customHeight="1" x14ac:dyDescent="0.25">
      <c r="K499" s="4"/>
      <c r="L499" s="4"/>
      <c r="M499" s="4"/>
      <c r="N499" s="4"/>
      <c r="O499" s="4"/>
      <c r="P499" s="4"/>
      <c r="Q499" s="4"/>
      <c r="R499" s="4"/>
      <c r="S499" s="4"/>
      <c r="T499" s="4"/>
      <c r="V499" s="4"/>
      <c r="W499" s="4"/>
      <c r="X499" s="4"/>
      <c r="Z499" s="4"/>
    </row>
    <row r="500" spans="11:26" ht="12" customHeight="1" x14ac:dyDescent="0.25">
      <c r="K500" s="4"/>
      <c r="L500" s="4"/>
      <c r="M500" s="4"/>
      <c r="N500" s="4"/>
      <c r="O500" s="4"/>
      <c r="P500" s="4"/>
      <c r="Q500" s="4"/>
      <c r="R500" s="4"/>
      <c r="S500" s="4"/>
      <c r="T500" s="4"/>
      <c r="V500" s="4"/>
      <c r="W500" s="4"/>
      <c r="X500" s="4"/>
      <c r="Z500" s="4"/>
    </row>
    <row r="501" spans="11:26" ht="12" customHeight="1" x14ac:dyDescent="0.25">
      <c r="K501" s="4"/>
      <c r="L501" s="4"/>
      <c r="M501" s="4"/>
      <c r="N501" s="4"/>
      <c r="O501" s="4"/>
      <c r="P501" s="4"/>
      <c r="Q501" s="4"/>
      <c r="R501" s="4"/>
      <c r="S501" s="4"/>
      <c r="T501" s="4"/>
      <c r="V501" s="4"/>
      <c r="W501" s="4"/>
      <c r="X501" s="4"/>
      <c r="Z501" s="4"/>
    </row>
    <row r="502" spans="11:26" ht="12" customHeight="1" x14ac:dyDescent="0.25">
      <c r="K502" s="4"/>
      <c r="L502" s="4"/>
      <c r="M502" s="4"/>
      <c r="N502" s="4"/>
      <c r="O502" s="4"/>
      <c r="P502" s="4"/>
      <c r="Q502" s="4"/>
      <c r="R502" s="4"/>
      <c r="S502" s="4"/>
      <c r="T502" s="4"/>
      <c r="V502" s="4"/>
      <c r="W502" s="4"/>
      <c r="X502" s="4"/>
      <c r="Z502" s="4"/>
    </row>
    <row r="503" spans="11:26" ht="12" customHeight="1" x14ac:dyDescent="0.25">
      <c r="K503" s="4"/>
      <c r="L503" s="4"/>
      <c r="M503" s="4"/>
      <c r="N503" s="4"/>
      <c r="O503" s="4"/>
      <c r="P503" s="4"/>
      <c r="Q503" s="4"/>
      <c r="R503" s="4"/>
      <c r="S503" s="4"/>
      <c r="T503" s="4"/>
      <c r="V503" s="4"/>
      <c r="W503" s="4"/>
      <c r="X503" s="4"/>
      <c r="Z503" s="4"/>
    </row>
    <row r="504" spans="11:26" ht="12" customHeight="1" x14ac:dyDescent="0.25">
      <c r="K504" s="4"/>
      <c r="L504" s="4"/>
      <c r="M504" s="4"/>
      <c r="N504" s="4"/>
      <c r="O504" s="4"/>
      <c r="P504" s="4"/>
      <c r="Q504" s="4"/>
      <c r="R504" s="4"/>
      <c r="S504" s="4"/>
      <c r="T504" s="4"/>
      <c r="V504" s="4"/>
      <c r="W504" s="4"/>
      <c r="X504" s="4"/>
      <c r="Z504" s="4"/>
    </row>
    <row r="505" spans="11:26" ht="12" customHeight="1" x14ac:dyDescent="0.25">
      <c r="K505" s="4"/>
      <c r="L505" s="4"/>
      <c r="M505" s="4"/>
      <c r="N505" s="4"/>
      <c r="O505" s="4"/>
      <c r="P505" s="4"/>
      <c r="Q505" s="4"/>
      <c r="R505" s="4"/>
      <c r="S505" s="4"/>
      <c r="T505" s="4"/>
      <c r="V505" s="4"/>
      <c r="W505" s="4"/>
      <c r="X505" s="4"/>
      <c r="Z505" s="4"/>
    </row>
    <row r="506" spans="11:26" ht="12" customHeight="1" x14ac:dyDescent="0.25">
      <c r="K506" s="4"/>
      <c r="L506" s="4"/>
      <c r="M506" s="4"/>
      <c r="N506" s="4"/>
      <c r="O506" s="4"/>
      <c r="P506" s="4"/>
      <c r="Q506" s="4"/>
      <c r="R506" s="4"/>
      <c r="S506" s="4"/>
      <c r="T506" s="4"/>
      <c r="V506" s="4"/>
      <c r="W506" s="4"/>
      <c r="X506" s="4"/>
      <c r="Z506" s="4"/>
    </row>
    <row r="507" spans="11:26" ht="12" customHeight="1" x14ac:dyDescent="0.25">
      <c r="K507" s="4"/>
      <c r="L507" s="4"/>
      <c r="M507" s="4"/>
      <c r="N507" s="4"/>
      <c r="O507" s="4"/>
      <c r="P507" s="4"/>
      <c r="Q507" s="4"/>
      <c r="R507" s="4"/>
      <c r="S507" s="4"/>
      <c r="T507" s="4"/>
      <c r="V507" s="4"/>
      <c r="W507" s="4"/>
      <c r="X507" s="4"/>
      <c r="Z507" s="4"/>
    </row>
    <row r="508" spans="11:26" ht="12" customHeight="1" x14ac:dyDescent="0.25">
      <c r="K508" s="4"/>
      <c r="L508" s="4"/>
      <c r="M508" s="4"/>
      <c r="N508" s="4"/>
      <c r="O508" s="4"/>
      <c r="P508" s="4"/>
      <c r="Q508" s="4"/>
      <c r="R508" s="4"/>
      <c r="S508" s="4"/>
      <c r="T508" s="4"/>
      <c r="V508" s="4"/>
      <c r="W508" s="4"/>
      <c r="X508" s="4"/>
      <c r="Z508" s="4"/>
    </row>
    <row r="509" spans="11:26" ht="12" customHeight="1" x14ac:dyDescent="0.25">
      <c r="K509" s="4"/>
      <c r="L509" s="4"/>
      <c r="M509" s="4"/>
      <c r="N509" s="4"/>
      <c r="O509" s="4"/>
      <c r="P509" s="4"/>
      <c r="Q509" s="4"/>
      <c r="R509" s="4"/>
      <c r="S509" s="4"/>
      <c r="T509" s="4"/>
      <c r="V509" s="4"/>
      <c r="W509" s="4"/>
      <c r="X509" s="4"/>
      <c r="Z509" s="4"/>
    </row>
    <row r="510" spans="11:26" ht="12" customHeight="1" x14ac:dyDescent="0.25">
      <c r="K510" s="4"/>
      <c r="L510" s="4"/>
      <c r="M510" s="4"/>
      <c r="N510" s="4"/>
      <c r="O510" s="4"/>
      <c r="P510" s="4"/>
      <c r="Q510" s="4"/>
      <c r="R510" s="4"/>
      <c r="S510" s="4"/>
      <c r="T510" s="4"/>
      <c r="V510" s="4"/>
      <c r="W510" s="4"/>
      <c r="X510" s="4"/>
      <c r="Z510" s="4"/>
    </row>
    <row r="511" spans="11:26" ht="12" customHeight="1" x14ac:dyDescent="0.25">
      <c r="K511" s="4"/>
      <c r="L511" s="4"/>
      <c r="M511" s="4"/>
      <c r="N511" s="4"/>
      <c r="O511" s="4"/>
      <c r="P511" s="4"/>
      <c r="Q511" s="4"/>
      <c r="R511" s="4"/>
      <c r="S511" s="4"/>
      <c r="T511" s="4"/>
      <c r="V511" s="4"/>
      <c r="W511" s="4"/>
      <c r="X511" s="4"/>
      <c r="Z511" s="4"/>
    </row>
    <row r="512" spans="11:26" ht="12" customHeight="1" x14ac:dyDescent="0.25">
      <c r="K512" s="4"/>
      <c r="L512" s="4"/>
      <c r="M512" s="4"/>
      <c r="N512" s="4"/>
      <c r="O512" s="4"/>
      <c r="P512" s="4"/>
      <c r="Q512" s="4"/>
      <c r="R512" s="4"/>
      <c r="S512" s="4"/>
      <c r="T512" s="4"/>
      <c r="V512" s="4"/>
      <c r="W512" s="4"/>
      <c r="X512" s="4"/>
      <c r="Z512" s="4"/>
    </row>
    <row r="513" spans="11:26" ht="12" customHeight="1" x14ac:dyDescent="0.25">
      <c r="K513" s="4"/>
      <c r="L513" s="4"/>
      <c r="M513" s="4"/>
      <c r="N513" s="4"/>
      <c r="O513" s="4"/>
      <c r="P513" s="4"/>
      <c r="Q513" s="4"/>
      <c r="R513" s="4"/>
      <c r="S513" s="4"/>
      <c r="T513" s="4"/>
      <c r="V513" s="4"/>
      <c r="W513" s="4"/>
      <c r="X513" s="4"/>
      <c r="Z513" s="4"/>
    </row>
    <row r="514" spans="11:26" ht="12" customHeight="1" x14ac:dyDescent="0.25">
      <c r="K514" s="4"/>
      <c r="L514" s="4"/>
      <c r="M514" s="4"/>
      <c r="N514" s="4"/>
      <c r="O514" s="4"/>
      <c r="P514" s="4"/>
      <c r="Q514" s="4"/>
      <c r="R514" s="4"/>
      <c r="S514" s="4"/>
      <c r="T514" s="4"/>
      <c r="V514" s="4"/>
      <c r="W514" s="4"/>
      <c r="X514" s="4"/>
      <c r="Z514" s="4"/>
    </row>
    <row r="515" spans="11:26" ht="12" customHeight="1" x14ac:dyDescent="0.25">
      <c r="K515" s="4"/>
      <c r="L515" s="4"/>
      <c r="M515" s="4"/>
      <c r="N515" s="4"/>
      <c r="O515" s="4"/>
      <c r="P515" s="4"/>
      <c r="Q515" s="4"/>
      <c r="R515" s="4"/>
      <c r="S515" s="4"/>
      <c r="T515" s="4"/>
      <c r="V515" s="4"/>
      <c r="W515" s="4"/>
      <c r="X515" s="4"/>
      <c r="Z515" s="4"/>
    </row>
    <row r="516" spans="11:26" ht="12" customHeight="1" x14ac:dyDescent="0.25">
      <c r="K516" s="4"/>
      <c r="L516" s="4"/>
      <c r="M516" s="4"/>
      <c r="N516" s="4"/>
      <c r="O516" s="4"/>
      <c r="P516" s="4"/>
      <c r="Q516" s="4"/>
      <c r="R516" s="4"/>
      <c r="S516" s="4"/>
      <c r="T516" s="4"/>
      <c r="V516" s="4"/>
      <c r="W516" s="4"/>
      <c r="X516" s="4"/>
      <c r="Z516" s="4"/>
    </row>
    <row r="517" spans="11:26" ht="12" customHeight="1" x14ac:dyDescent="0.25">
      <c r="K517" s="4"/>
      <c r="L517" s="4"/>
      <c r="M517" s="4"/>
      <c r="N517" s="4"/>
      <c r="O517" s="4"/>
      <c r="P517" s="4"/>
      <c r="Q517" s="4"/>
      <c r="R517" s="4"/>
      <c r="S517" s="4"/>
      <c r="T517" s="4"/>
      <c r="V517" s="4"/>
      <c r="W517" s="4"/>
      <c r="X517" s="4"/>
      <c r="Z517" s="4"/>
    </row>
    <row r="518" spans="11:26" ht="12" customHeight="1" x14ac:dyDescent="0.25">
      <c r="K518" s="4"/>
      <c r="L518" s="4"/>
      <c r="M518" s="4"/>
      <c r="N518" s="4"/>
      <c r="O518" s="4"/>
      <c r="P518" s="4"/>
      <c r="Q518" s="4"/>
      <c r="R518" s="4"/>
      <c r="S518" s="4"/>
      <c r="T518" s="4"/>
      <c r="V518" s="4"/>
      <c r="W518" s="4"/>
      <c r="X518" s="4"/>
      <c r="Z518" s="4"/>
    </row>
    <row r="519" spans="11:26" ht="12" customHeight="1" x14ac:dyDescent="0.25">
      <c r="K519" s="4"/>
      <c r="L519" s="4"/>
      <c r="M519" s="4"/>
      <c r="N519" s="4"/>
      <c r="O519" s="4"/>
      <c r="P519" s="4"/>
      <c r="Q519" s="4"/>
      <c r="R519" s="4"/>
      <c r="S519" s="4"/>
      <c r="T519" s="4"/>
      <c r="V519" s="4"/>
      <c r="W519" s="4"/>
      <c r="X519" s="4"/>
      <c r="Z519" s="4"/>
    </row>
    <row r="520" spans="11:26" ht="12" customHeight="1" x14ac:dyDescent="0.25">
      <c r="K520" s="4"/>
      <c r="L520" s="4"/>
      <c r="M520" s="4"/>
      <c r="N520" s="4"/>
      <c r="O520" s="4"/>
      <c r="P520" s="4"/>
      <c r="Q520" s="4"/>
      <c r="R520" s="4"/>
      <c r="S520" s="4"/>
      <c r="T520" s="4"/>
      <c r="V520" s="4"/>
      <c r="W520" s="4"/>
      <c r="X520" s="4"/>
      <c r="Z520" s="4"/>
    </row>
    <row r="521" spans="11:26" ht="12" customHeight="1" x14ac:dyDescent="0.25">
      <c r="K521" s="4"/>
      <c r="L521" s="4"/>
      <c r="M521" s="4"/>
      <c r="N521" s="4"/>
      <c r="O521" s="4"/>
      <c r="P521" s="4"/>
      <c r="Q521" s="4"/>
      <c r="R521" s="4"/>
      <c r="S521" s="4"/>
      <c r="T521" s="4"/>
      <c r="V521" s="4"/>
      <c r="W521" s="4"/>
      <c r="X521" s="4"/>
      <c r="Z521" s="4"/>
    </row>
    <row r="522" spans="11:26" ht="12" customHeight="1" x14ac:dyDescent="0.25">
      <c r="K522" s="4"/>
      <c r="L522" s="4"/>
      <c r="M522" s="4"/>
      <c r="N522" s="4"/>
      <c r="O522" s="4"/>
      <c r="P522" s="4"/>
      <c r="Q522" s="4"/>
      <c r="R522" s="4"/>
      <c r="S522" s="4"/>
      <c r="T522" s="4"/>
      <c r="V522" s="4"/>
      <c r="W522" s="4"/>
      <c r="X522" s="4"/>
      <c r="Z522" s="4"/>
    </row>
    <row r="523" spans="11:26" ht="12" customHeight="1" x14ac:dyDescent="0.25">
      <c r="K523" s="4"/>
      <c r="L523" s="4"/>
      <c r="M523" s="4"/>
      <c r="N523" s="4"/>
      <c r="O523" s="4"/>
      <c r="P523" s="4"/>
      <c r="Q523" s="4"/>
      <c r="R523" s="4"/>
      <c r="S523" s="4"/>
      <c r="T523" s="4"/>
      <c r="V523" s="4"/>
      <c r="W523" s="4"/>
      <c r="X523" s="4"/>
      <c r="Z523" s="4"/>
    </row>
    <row r="524" spans="11:26" ht="12" customHeight="1" x14ac:dyDescent="0.25">
      <c r="K524" s="4"/>
      <c r="L524" s="4"/>
      <c r="M524" s="4"/>
      <c r="N524" s="4"/>
      <c r="O524" s="4"/>
      <c r="P524" s="4"/>
      <c r="Q524" s="4"/>
      <c r="R524" s="4"/>
      <c r="S524" s="4"/>
      <c r="T524" s="4"/>
      <c r="V524" s="4"/>
      <c r="W524" s="4"/>
      <c r="X524" s="4"/>
      <c r="Z524" s="4"/>
    </row>
    <row r="525" spans="11:26" ht="12" customHeight="1" x14ac:dyDescent="0.25">
      <c r="K525" s="4"/>
      <c r="L525" s="4"/>
      <c r="M525" s="4"/>
      <c r="N525" s="4"/>
      <c r="O525" s="4"/>
      <c r="P525" s="4"/>
      <c r="Q525" s="4"/>
      <c r="R525" s="4"/>
      <c r="S525" s="4"/>
      <c r="T525" s="4"/>
      <c r="V525" s="4"/>
      <c r="W525" s="4"/>
      <c r="X525" s="4"/>
      <c r="Z525" s="4"/>
    </row>
    <row r="526" spans="11:26" ht="12" customHeight="1" x14ac:dyDescent="0.25">
      <c r="K526" s="4"/>
      <c r="L526" s="4"/>
      <c r="M526" s="4"/>
      <c r="N526" s="4"/>
      <c r="O526" s="4"/>
      <c r="P526" s="4"/>
      <c r="Q526" s="4"/>
      <c r="R526" s="4"/>
      <c r="S526" s="4"/>
      <c r="T526" s="4"/>
      <c r="V526" s="4"/>
      <c r="W526" s="4"/>
      <c r="X526" s="4"/>
      <c r="Z526" s="4"/>
    </row>
    <row r="527" spans="11:26" ht="12" customHeight="1" x14ac:dyDescent="0.25">
      <c r="K527" s="4"/>
      <c r="L527" s="4"/>
      <c r="M527" s="4"/>
      <c r="N527" s="4"/>
      <c r="O527" s="4"/>
      <c r="P527" s="4"/>
      <c r="Q527" s="4"/>
      <c r="R527" s="4"/>
      <c r="S527" s="4"/>
      <c r="T527" s="4"/>
      <c r="V527" s="4"/>
      <c r="W527" s="4"/>
      <c r="X527" s="4"/>
      <c r="Z527" s="4"/>
    </row>
    <row r="528" spans="11:26" ht="12" customHeight="1" x14ac:dyDescent="0.25">
      <c r="K528" s="4"/>
      <c r="L528" s="4"/>
      <c r="M528" s="4"/>
      <c r="N528" s="4"/>
      <c r="O528" s="4"/>
      <c r="P528" s="4"/>
      <c r="Q528" s="4"/>
      <c r="R528" s="4"/>
      <c r="S528" s="4"/>
      <c r="T528" s="4"/>
      <c r="V528" s="4"/>
      <c r="W528" s="4"/>
      <c r="X528" s="4"/>
      <c r="Z528" s="4"/>
    </row>
    <row r="529" spans="11:26" ht="12" customHeight="1" x14ac:dyDescent="0.25">
      <c r="K529" s="4"/>
      <c r="L529" s="4"/>
      <c r="M529" s="4"/>
      <c r="N529" s="4"/>
      <c r="O529" s="4"/>
      <c r="P529" s="4"/>
      <c r="Q529" s="4"/>
      <c r="R529" s="4"/>
      <c r="S529" s="4"/>
      <c r="T529" s="4"/>
      <c r="V529" s="4"/>
      <c r="W529" s="4"/>
      <c r="X529" s="4"/>
      <c r="Z529" s="4"/>
    </row>
    <row r="530" spans="11:26" ht="12" customHeight="1" x14ac:dyDescent="0.25">
      <c r="K530" s="4"/>
      <c r="L530" s="4"/>
      <c r="M530" s="4"/>
      <c r="N530" s="4"/>
      <c r="O530" s="4"/>
      <c r="P530" s="4"/>
      <c r="Q530" s="4"/>
      <c r="R530" s="4"/>
      <c r="S530" s="4"/>
      <c r="T530" s="4"/>
      <c r="V530" s="4"/>
      <c r="W530" s="4"/>
      <c r="X530" s="4"/>
      <c r="Z530" s="4"/>
    </row>
    <row r="531" spans="11:26" ht="12" customHeight="1" x14ac:dyDescent="0.25">
      <c r="K531" s="4"/>
      <c r="L531" s="4"/>
      <c r="M531" s="4"/>
      <c r="N531" s="4"/>
      <c r="O531" s="4"/>
      <c r="P531" s="4"/>
      <c r="Q531" s="4"/>
      <c r="R531" s="4"/>
      <c r="S531" s="4"/>
      <c r="T531" s="4"/>
      <c r="V531" s="4"/>
      <c r="W531" s="4"/>
      <c r="X531" s="4"/>
      <c r="Z531" s="4"/>
    </row>
    <row r="532" spans="11:26" ht="12" customHeight="1" x14ac:dyDescent="0.25">
      <c r="K532" s="4"/>
      <c r="L532" s="4"/>
      <c r="M532" s="4"/>
      <c r="N532" s="4"/>
      <c r="O532" s="4"/>
      <c r="P532" s="4"/>
      <c r="Q532" s="4"/>
      <c r="R532" s="4"/>
      <c r="S532" s="4"/>
      <c r="T532" s="4"/>
      <c r="V532" s="4"/>
      <c r="W532" s="4"/>
      <c r="X532" s="4"/>
      <c r="Z532" s="4"/>
    </row>
    <row r="533" spans="11:26" ht="12" customHeight="1" x14ac:dyDescent="0.25">
      <c r="K533" s="4"/>
      <c r="L533" s="4"/>
      <c r="M533" s="4"/>
      <c r="N533" s="4"/>
      <c r="O533" s="4"/>
      <c r="P533" s="4"/>
      <c r="Q533" s="4"/>
      <c r="R533" s="4"/>
      <c r="S533" s="4"/>
      <c r="T533" s="4"/>
      <c r="V533" s="4"/>
      <c r="W533" s="4"/>
      <c r="X533" s="4"/>
      <c r="Z533" s="4"/>
    </row>
    <row r="534" spans="11:26" ht="12" customHeight="1" x14ac:dyDescent="0.25">
      <c r="K534" s="4"/>
      <c r="L534" s="4"/>
      <c r="M534" s="4"/>
      <c r="N534" s="4"/>
      <c r="O534" s="4"/>
      <c r="P534" s="4"/>
      <c r="Q534" s="4"/>
      <c r="R534" s="4"/>
      <c r="S534" s="4"/>
      <c r="T534" s="4"/>
      <c r="V534" s="4"/>
      <c r="W534" s="4"/>
      <c r="X534" s="4"/>
      <c r="Z534" s="4"/>
    </row>
    <row r="535" spans="11:26" ht="12" customHeight="1" x14ac:dyDescent="0.25">
      <c r="K535" s="4"/>
      <c r="L535" s="4"/>
      <c r="M535" s="4"/>
      <c r="N535" s="4"/>
      <c r="O535" s="4"/>
      <c r="P535" s="4"/>
      <c r="Q535" s="4"/>
      <c r="R535" s="4"/>
      <c r="S535" s="4"/>
      <c r="T535" s="4"/>
      <c r="V535" s="4"/>
      <c r="W535" s="4"/>
      <c r="X535" s="4"/>
      <c r="Z535" s="4"/>
    </row>
    <row r="536" spans="11:26" ht="12" customHeight="1" x14ac:dyDescent="0.25">
      <c r="K536" s="4"/>
      <c r="L536" s="4"/>
      <c r="M536" s="4"/>
      <c r="N536" s="4"/>
      <c r="O536" s="4"/>
      <c r="P536" s="4"/>
      <c r="Q536" s="4"/>
      <c r="R536" s="4"/>
      <c r="S536" s="4"/>
      <c r="T536" s="4"/>
      <c r="V536" s="4"/>
      <c r="W536" s="4"/>
      <c r="X536" s="4"/>
      <c r="Z536" s="4"/>
    </row>
    <row r="537" spans="11:26" ht="12" customHeight="1" x14ac:dyDescent="0.25">
      <c r="K537" s="4"/>
      <c r="L537" s="4"/>
      <c r="M537" s="4"/>
      <c r="N537" s="4"/>
      <c r="O537" s="4"/>
      <c r="P537" s="4"/>
      <c r="Q537" s="4"/>
      <c r="R537" s="4"/>
      <c r="S537" s="4"/>
      <c r="T537" s="4"/>
      <c r="V537" s="4"/>
      <c r="W537" s="4"/>
      <c r="X537" s="4"/>
      <c r="Z537" s="4"/>
    </row>
    <row r="538" spans="11:26" ht="12" customHeight="1" x14ac:dyDescent="0.25">
      <c r="K538" s="4"/>
      <c r="L538" s="4"/>
      <c r="M538" s="4"/>
      <c r="N538" s="4"/>
      <c r="O538" s="4"/>
      <c r="P538" s="4"/>
      <c r="Q538" s="4"/>
      <c r="R538" s="4"/>
      <c r="S538" s="4"/>
      <c r="T538" s="4"/>
      <c r="V538" s="4"/>
      <c r="W538" s="4"/>
      <c r="X538" s="4"/>
      <c r="Z538" s="4"/>
    </row>
    <row r="539" spans="11:26" ht="12" customHeight="1" x14ac:dyDescent="0.25">
      <c r="K539" s="4"/>
      <c r="L539" s="4"/>
      <c r="M539" s="4"/>
      <c r="N539" s="4"/>
      <c r="O539" s="4"/>
      <c r="P539" s="4"/>
      <c r="Q539" s="4"/>
      <c r="R539" s="4"/>
      <c r="S539" s="4"/>
      <c r="T539" s="4"/>
      <c r="V539" s="4"/>
      <c r="W539" s="4"/>
      <c r="X539" s="4"/>
      <c r="Z539" s="4"/>
    </row>
    <row r="540" spans="11:26" ht="12" customHeight="1" x14ac:dyDescent="0.25">
      <c r="K540" s="4"/>
      <c r="L540" s="4"/>
      <c r="M540" s="4"/>
      <c r="N540" s="4"/>
      <c r="O540" s="4"/>
      <c r="P540" s="4"/>
      <c r="Q540" s="4"/>
      <c r="R540" s="4"/>
      <c r="S540" s="4"/>
      <c r="T540" s="4"/>
      <c r="V540" s="4"/>
      <c r="W540" s="4"/>
      <c r="X540" s="4"/>
      <c r="Z540" s="4"/>
    </row>
    <row r="541" spans="11:26" ht="12" customHeight="1" x14ac:dyDescent="0.25">
      <c r="K541" s="4"/>
      <c r="L541" s="4"/>
      <c r="M541" s="4"/>
      <c r="N541" s="4"/>
      <c r="O541" s="4"/>
      <c r="P541" s="4"/>
      <c r="Q541" s="4"/>
      <c r="R541" s="4"/>
      <c r="S541" s="4"/>
      <c r="T541" s="4"/>
      <c r="V541" s="4"/>
      <c r="W541" s="4"/>
      <c r="X541" s="4"/>
      <c r="Z541" s="4"/>
    </row>
    <row r="542" spans="11:26" ht="12" customHeight="1" x14ac:dyDescent="0.25">
      <c r="K542" s="4"/>
      <c r="L542" s="4"/>
      <c r="M542" s="4"/>
      <c r="N542" s="4"/>
      <c r="O542" s="4"/>
      <c r="P542" s="4"/>
      <c r="Q542" s="4"/>
      <c r="R542" s="4"/>
      <c r="S542" s="4"/>
      <c r="T542" s="4"/>
      <c r="V542" s="4"/>
      <c r="W542" s="4"/>
      <c r="X542" s="4"/>
      <c r="Z542" s="4"/>
    </row>
    <row r="543" spans="11:26" ht="12" customHeight="1" x14ac:dyDescent="0.25">
      <c r="K543" s="4"/>
      <c r="L543" s="4"/>
      <c r="M543" s="4"/>
      <c r="N543" s="4"/>
      <c r="O543" s="4"/>
      <c r="P543" s="4"/>
      <c r="Q543" s="4"/>
      <c r="R543" s="4"/>
      <c r="S543" s="4"/>
      <c r="T543" s="4"/>
      <c r="V543" s="4"/>
      <c r="W543" s="4"/>
      <c r="X543" s="4"/>
      <c r="Z543" s="4"/>
    </row>
    <row r="544" spans="11:26" ht="12" customHeight="1" x14ac:dyDescent="0.25">
      <c r="K544" s="4"/>
      <c r="L544" s="4"/>
      <c r="M544" s="4"/>
      <c r="N544" s="4"/>
      <c r="O544" s="4"/>
      <c r="P544" s="4"/>
      <c r="Q544" s="4"/>
      <c r="R544" s="4"/>
      <c r="S544" s="4"/>
      <c r="T544" s="4"/>
      <c r="V544" s="4"/>
      <c r="W544" s="4"/>
      <c r="X544" s="4"/>
      <c r="Z544" s="4"/>
    </row>
    <row r="545" spans="11:26" ht="12" customHeight="1" x14ac:dyDescent="0.25">
      <c r="K545" s="4"/>
      <c r="L545" s="4"/>
      <c r="M545" s="4"/>
      <c r="N545" s="4"/>
      <c r="O545" s="4"/>
      <c r="P545" s="4"/>
      <c r="Q545" s="4"/>
      <c r="R545" s="4"/>
      <c r="S545" s="4"/>
      <c r="T545" s="4"/>
      <c r="V545" s="4"/>
      <c r="W545" s="4"/>
      <c r="X545" s="4"/>
      <c r="Z545" s="4"/>
    </row>
    <row r="546" spans="11:26" ht="12" customHeight="1" x14ac:dyDescent="0.25">
      <c r="K546" s="4"/>
      <c r="L546" s="4"/>
      <c r="M546" s="4"/>
      <c r="N546" s="4"/>
      <c r="O546" s="4"/>
      <c r="P546" s="4"/>
      <c r="Q546" s="4"/>
      <c r="R546" s="4"/>
      <c r="S546" s="4"/>
      <c r="T546" s="4"/>
      <c r="V546" s="4"/>
      <c r="W546" s="4"/>
      <c r="X546" s="4"/>
      <c r="Z546" s="4"/>
    </row>
    <row r="547" spans="11:26" ht="12" customHeight="1" x14ac:dyDescent="0.25">
      <c r="K547" s="4"/>
      <c r="L547" s="4"/>
      <c r="M547" s="4"/>
      <c r="N547" s="4"/>
      <c r="O547" s="4"/>
      <c r="P547" s="4"/>
      <c r="Q547" s="4"/>
      <c r="R547" s="4"/>
      <c r="S547" s="4"/>
      <c r="T547" s="4"/>
      <c r="V547" s="4"/>
      <c r="W547" s="4"/>
      <c r="X547" s="4"/>
      <c r="Z547" s="4"/>
    </row>
    <row r="548" spans="11:26" ht="12" customHeight="1" x14ac:dyDescent="0.25">
      <c r="K548" s="4"/>
      <c r="L548" s="4"/>
      <c r="M548" s="4"/>
      <c r="N548" s="4"/>
      <c r="O548" s="4"/>
      <c r="P548" s="4"/>
      <c r="Q548" s="4"/>
      <c r="R548" s="4"/>
      <c r="S548" s="4"/>
      <c r="T548" s="4"/>
      <c r="V548" s="4"/>
      <c r="W548" s="4"/>
      <c r="X548" s="4"/>
      <c r="Z548" s="4"/>
    </row>
    <row r="549" spans="11:26" ht="12" customHeight="1" x14ac:dyDescent="0.25">
      <c r="K549" s="4"/>
      <c r="L549" s="4"/>
      <c r="M549" s="4"/>
      <c r="N549" s="4"/>
      <c r="O549" s="4"/>
      <c r="P549" s="4"/>
      <c r="Q549" s="4"/>
      <c r="R549" s="4"/>
      <c r="S549" s="4"/>
      <c r="T549" s="4"/>
      <c r="V549" s="4"/>
      <c r="W549" s="4"/>
      <c r="X549" s="4"/>
      <c r="Z549" s="4"/>
    </row>
    <row r="550" spans="11:26" ht="12" customHeight="1" x14ac:dyDescent="0.25">
      <c r="K550" s="4"/>
      <c r="L550" s="4"/>
      <c r="M550" s="4"/>
      <c r="N550" s="4"/>
      <c r="O550" s="4"/>
      <c r="P550" s="4"/>
      <c r="Q550" s="4"/>
      <c r="R550" s="4"/>
      <c r="S550" s="4"/>
      <c r="T550" s="4"/>
      <c r="V550" s="4"/>
      <c r="W550" s="4"/>
      <c r="X550" s="4"/>
      <c r="Z550" s="4"/>
    </row>
    <row r="551" spans="11:26" ht="12" customHeight="1" x14ac:dyDescent="0.25">
      <c r="K551" s="4"/>
      <c r="L551" s="4"/>
      <c r="M551" s="4"/>
      <c r="N551" s="4"/>
      <c r="O551" s="4"/>
      <c r="P551" s="4"/>
      <c r="Q551" s="4"/>
      <c r="R551" s="4"/>
      <c r="S551" s="4"/>
      <c r="T551" s="4"/>
      <c r="V551" s="4"/>
      <c r="W551" s="4"/>
      <c r="X551" s="4"/>
      <c r="Z551" s="4"/>
    </row>
    <row r="552" spans="11:26" ht="12" customHeight="1" x14ac:dyDescent="0.25">
      <c r="K552" s="4"/>
      <c r="L552" s="4"/>
      <c r="M552" s="4"/>
      <c r="N552" s="4"/>
      <c r="O552" s="4"/>
      <c r="P552" s="4"/>
      <c r="Q552" s="4"/>
      <c r="R552" s="4"/>
      <c r="S552" s="4"/>
      <c r="T552" s="4"/>
      <c r="V552" s="4"/>
      <c r="W552" s="4"/>
      <c r="X552" s="4"/>
      <c r="Z552" s="4"/>
    </row>
    <row r="553" spans="11:26" ht="12" customHeight="1" x14ac:dyDescent="0.25">
      <c r="K553" s="4"/>
      <c r="L553" s="4"/>
      <c r="M553" s="4"/>
      <c r="N553" s="4"/>
      <c r="O553" s="4"/>
      <c r="P553" s="4"/>
      <c r="Q553" s="4"/>
      <c r="R553" s="4"/>
      <c r="S553" s="4"/>
      <c r="T553" s="4"/>
      <c r="V553" s="4"/>
      <c r="W553" s="4"/>
      <c r="X553" s="4"/>
      <c r="Z553" s="4"/>
    </row>
    <row r="554" spans="11:26" x14ac:dyDescent="0.25">
      <c r="K554" s="4"/>
      <c r="L554" s="4"/>
      <c r="M554" s="4"/>
      <c r="N554" s="4"/>
      <c r="O554" s="4"/>
      <c r="P554" s="4"/>
      <c r="Q554" s="4"/>
      <c r="R554" s="4"/>
      <c r="S554" s="4"/>
      <c r="T554" s="4"/>
      <c r="V554" s="4"/>
      <c r="W554" s="4"/>
      <c r="X554" s="4"/>
      <c r="Z554" s="4"/>
    </row>
    <row r="555" spans="11:26" x14ac:dyDescent="0.25">
      <c r="K555" s="4"/>
      <c r="L555" s="4"/>
      <c r="M555" s="4"/>
      <c r="N555" s="4"/>
      <c r="O555" s="4"/>
      <c r="P555" s="4"/>
      <c r="Q555" s="4"/>
      <c r="R555" s="4"/>
      <c r="S555" s="4"/>
      <c r="T555" s="4"/>
      <c r="V555" s="4"/>
      <c r="W555" s="4"/>
      <c r="X555" s="4"/>
      <c r="Z555" s="4"/>
    </row>
    <row r="556" spans="11:26" x14ac:dyDescent="0.25">
      <c r="K556" s="4"/>
      <c r="L556" s="4"/>
      <c r="M556" s="4"/>
      <c r="N556" s="4"/>
      <c r="O556" s="4"/>
      <c r="P556" s="4"/>
      <c r="Q556" s="4"/>
      <c r="R556" s="4"/>
      <c r="S556" s="4"/>
      <c r="T556" s="4"/>
      <c r="V556" s="4"/>
      <c r="W556" s="4"/>
      <c r="X556" s="4"/>
      <c r="Z556" s="4"/>
    </row>
    <row r="557" spans="11:26" x14ac:dyDescent="0.25">
      <c r="K557" s="4"/>
      <c r="L557" s="4"/>
      <c r="M557" s="4"/>
      <c r="N557" s="4"/>
      <c r="O557" s="4"/>
      <c r="P557" s="4"/>
      <c r="Q557" s="4"/>
      <c r="R557" s="4"/>
      <c r="S557" s="4"/>
      <c r="T557" s="4"/>
      <c r="V557" s="4"/>
      <c r="W557" s="4"/>
      <c r="X557" s="4"/>
      <c r="Z557" s="4"/>
    </row>
    <row r="558" spans="11:26" x14ac:dyDescent="0.25">
      <c r="K558" s="4"/>
      <c r="L558" s="4"/>
      <c r="M558" s="4"/>
      <c r="N558" s="4"/>
      <c r="O558" s="4"/>
      <c r="P558" s="4"/>
      <c r="Q558" s="4"/>
      <c r="R558" s="4"/>
      <c r="S558" s="4"/>
      <c r="T558" s="4"/>
      <c r="V558" s="4"/>
      <c r="W558" s="4"/>
      <c r="X558" s="4"/>
      <c r="Z558" s="4"/>
    </row>
    <row r="559" spans="11:26" x14ac:dyDescent="0.25">
      <c r="K559" s="4"/>
      <c r="L559" s="4"/>
      <c r="M559" s="4"/>
      <c r="N559" s="4"/>
      <c r="O559" s="4"/>
      <c r="P559" s="4"/>
      <c r="Q559" s="4"/>
      <c r="R559" s="4"/>
      <c r="S559" s="4"/>
      <c r="T559" s="4"/>
      <c r="V559" s="4"/>
      <c r="W559" s="4"/>
      <c r="X559" s="4"/>
      <c r="Z559" s="4"/>
    </row>
    <row r="560" spans="11:26" x14ac:dyDescent="0.25">
      <c r="K560" s="4"/>
      <c r="L560" s="4"/>
      <c r="M560" s="4"/>
      <c r="N560" s="4"/>
      <c r="O560" s="4"/>
      <c r="P560" s="4"/>
      <c r="Q560" s="4"/>
      <c r="R560" s="4"/>
      <c r="S560" s="4"/>
      <c r="T560" s="4"/>
      <c r="V560" s="4"/>
      <c r="W560" s="4"/>
      <c r="X560" s="4"/>
      <c r="Z560" s="4"/>
    </row>
    <row r="561" spans="11:26" x14ac:dyDescent="0.25">
      <c r="K561" s="4"/>
      <c r="L561" s="4"/>
      <c r="M561" s="4"/>
      <c r="N561" s="4"/>
      <c r="O561" s="4"/>
      <c r="P561" s="4"/>
      <c r="Q561" s="4"/>
      <c r="R561" s="4"/>
      <c r="S561" s="4"/>
      <c r="T561" s="4"/>
      <c r="V561" s="4"/>
      <c r="W561" s="4"/>
      <c r="X561" s="4"/>
      <c r="Z561" s="4"/>
    </row>
    <row r="562" spans="11:26" x14ac:dyDescent="0.25">
      <c r="K562" s="4"/>
      <c r="L562" s="4"/>
      <c r="M562" s="4"/>
      <c r="N562" s="4"/>
      <c r="O562" s="4"/>
      <c r="P562" s="4"/>
      <c r="Q562" s="4"/>
      <c r="R562" s="4"/>
      <c r="S562" s="4"/>
      <c r="T562" s="4"/>
      <c r="V562" s="4"/>
      <c r="W562" s="4"/>
      <c r="X562" s="4"/>
      <c r="Z562" s="4"/>
    </row>
    <row r="563" spans="11:26" x14ac:dyDescent="0.25">
      <c r="K563" s="4"/>
      <c r="L563" s="4"/>
      <c r="M563" s="4"/>
      <c r="N563" s="4"/>
      <c r="O563" s="4"/>
      <c r="P563" s="4"/>
      <c r="Q563" s="4"/>
      <c r="R563" s="4"/>
      <c r="S563" s="4"/>
      <c r="T563" s="4"/>
      <c r="V563" s="4"/>
      <c r="W563" s="4"/>
      <c r="X563" s="4"/>
      <c r="Z563" s="4"/>
    </row>
    <row r="564" spans="11:26" x14ac:dyDescent="0.25">
      <c r="K564" s="4"/>
      <c r="L564" s="4"/>
      <c r="M564" s="4"/>
      <c r="N564" s="4"/>
      <c r="O564" s="4"/>
      <c r="P564" s="4"/>
      <c r="Q564" s="4"/>
      <c r="R564" s="4"/>
      <c r="S564" s="4"/>
      <c r="T564" s="4"/>
      <c r="V564" s="4"/>
      <c r="W564" s="4"/>
      <c r="X564" s="4"/>
      <c r="Z564" s="4"/>
    </row>
    <row r="565" spans="11:26" x14ac:dyDescent="0.25">
      <c r="K565" s="4"/>
      <c r="L565" s="4"/>
      <c r="M565" s="4"/>
      <c r="N565" s="4"/>
      <c r="O565" s="4"/>
      <c r="P565" s="4"/>
      <c r="Q565" s="4"/>
      <c r="R565" s="4"/>
      <c r="S565" s="4"/>
      <c r="T565" s="4"/>
      <c r="V565" s="4"/>
      <c r="W565" s="4"/>
      <c r="X565" s="4"/>
      <c r="Z565" s="4"/>
    </row>
    <row r="566" spans="11:26" x14ac:dyDescent="0.25">
      <c r="K566" s="4"/>
      <c r="L566" s="4"/>
      <c r="M566" s="4"/>
      <c r="N566" s="4"/>
      <c r="O566" s="4"/>
      <c r="P566" s="4"/>
      <c r="Q566" s="4"/>
      <c r="R566" s="4"/>
      <c r="S566" s="4"/>
      <c r="T566" s="4"/>
      <c r="V566" s="4"/>
      <c r="W566" s="4"/>
      <c r="X566" s="4"/>
      <c r="Z566" s="4"/>
    </row>
    <row r="567" spans="11:26" x14ac:dyDescent="0.25">
      <c r="K567" s="4"/>
      <c r="L567" s="4"/>
      <c r="M567" s="4"/>
      <c r="N567" s="4"/>
      <c r="O567" s="4"/>
      <c r="P567" s="4"/>
      <c r="Q567" s="4"/>
      <c r="R567" s="4"/>
      <c r="S567" s="4"/>
      <c r="T567" s="4"/>
      <c r="V567" s="4"/>
      <c r="W567" s="4"/>
      <c r="X567" s="4"/>
      <c r="Z567" s="4"/>
    </row>
    <row r="568" spans="11:26" x14ac:dyDescent="0.25">
      <c r="K568" s="4"/>
      <c r="L568" s="4"/>
      <c r="M568" s="4"/>
      <c r="N568" s="4"/>
      <c r="O568" s="4"/>
      <c r="P568" s="4"/>
      <c r="Q568" s="4"/>
      <c r="R568" s="4"/>
      <c r="S568" s="4"/>
      <c r="T568" s="4"/>
      <c r="V568" s="4"/>
      <c r="W568" s="4"/>
      <c r="X568" s="4"/>
      <c r="Z568" s="4"/>
    </row>
    <row r="569" spans="11:26" x14ac:dyDescent="0.25">
      <c r="K569" s="4"/>
      <c r="L569" s="4"/>
      <c r="M569" s="4"/>
      <c r="N569" s="4"/>
      <c r="O569" s="4"/>
      <c r="P569" s="4"/>
      <c r="Q569" s="4"/>
      <c r="R569" s="4"/>
      <c r="S569" s="4"/>
      <c r="T569" s="4"/>
      <c r="V569" s="4"/>
      <c r="W569" s="4"/>
      <c r="X569" s="4"/>
      <c r="Z569" s="4"/>
    </row>
    <row r="570" spans="11:26" x14ac:dyDescent="0.25">
      <c r="K570" s="4"/>
      <c r="L570" s="4"/>
      <c r="M570" s="4"/>
      <c r="N570" s="4"/>
      <c r="O570" s="4"/>
      <c r="P570" s="4"/>
      <c r="Q570" s="4"/>
      <c r="R570" s="4"/>
      <c r="S570" s="4"/>
      <c r="T570" s="4"/>
      <c r="V570" s="4"/>
      <c r="W570" s="4"/>
      <c r="X570" s="4"/>
      <c r="Z570" s="4"/>
    </row>
    <row r="571" spans="11:26" x14ac:dyDescent="0.25">
      <c r="K571" s="4"/>
      <c r="L571" s="4"/>
      <c r="M571" s="4"/>
      <c r="N571" s="4"/>
      <c r="O571" s="4"/>
      <c r="P571" s="4"/>
      <c r="Q571" s="4"/>
      <c r="R571" s="4"/>
      <c r="S571" s="4"/>
      <c r="T571" s="4"/>
      <c r="V571" s="4"/>
      <c r="W571" s="4"/>
      <c r="X571" s="4"/>
      <c r="Z571" s="4"/>
    </row>
    <row r="572" spans="11:26" x14ac:dyDescent="0.25">
      <c r="K572" s="4"/>
      <c r="L572" s="4"/>
      <c r="M572" s="4"/>
      <c r="N572" s="4"/>
      <c r="O572" s="4"/>
      <c r="P572" s="4"/>
      <c r="Q572" s="4"/>
      <c r="R572" s="4"/>
      <c r="S572" s="4"/>
      <c r="T572" s="4"/>
      <c r="V572" s="4"/>
      <c r="W572" s="4"/>
      <c r="X572" s="4"/>
      <c r="Z572" s="4"/>
    </row>
    <row r="573" spans="11:26" x14ac:dyDescent="0.25">
      <c r="K573" s="4"/>
      <c r="L573" s="4"/>
      <c r="M573" s="4"/>
      <c r="N573" s="4"/>
      <c r="O573" s="4"/>
      <c r="P573" s="4"/>
      <c r="Q573" s="4"/>
      <c r="R573" s="4"/>
      <c r="S573" s="4"/>
      <c r="T573" s="4"/>
      <c r="V573" s="4"/>
      <c r="W573" s="4"/>
      <c r="X573" s="4"/>
      <c r="Z573" s="4"/>
    </row>
    <row r="574" spans="11:26" x14ac:dyDescent="0.25">
      <c r="K574" s="4"/>
      <c r="L574" s="4"/>
      <c r="M574" s="4"/>
      <c r="N574" s="4"/>
      <c r="O574" s="4"/>
      <c r="P574" s="4"/>
      <c r="Q574" s="4"/>
      <c r="R574" s="4"/>
      <c r="S574" s="4"/>
      <c r="T574" s="4"/>
      <c r="V574" s="4"/>
      <c r="W574" s="4"/>
      <c r="X574" s="4"/>
      <c r="Z574" s="4"/>
    </row>
    <row r="575" spans="11:26" x14ac:dyDescent="0.25">
      <c r="K575" s="4"/>
      <c r="L575" s="4"/>
      <c r="M575" s="4"/>
      <c r="N575" s="4"/>
      <c r="O575" s="4"/>
      <c r="P575" s="4"/>
      <c r="Q575" s="4"/>
      <c r="R575" s="4"/>
      <c r="S575" s="4"/>
      <c r="T575" s="4"/>
      <c r="V575" s="4"/>
      <c r="W575" s="4"/>
      <c r="X575" s="4"/>
      <c r="Z575" s="4"/>
    </row>
    <row r="576" spans="11:26" x14ac:dyDescent="0.25">
      <c r="K576" s="4"/>
      <c r="L576" s="4"/>
      <c r="M576" s="4"/>
      <c r="N576" s="4"/>
      <c r="O576" s="4"/>
      <c r="P576" s="4"/>
      <c r="Q576" s="4"/>
      <c r="R576" s="4"/>
      <c r="S576" s="4"/>
      <c r="T576" s="4"/>
      <c r="V576" s="4"/>
      <c r="W576" s="4"/>
      <c r="X576" s="4"/>
      <c r="Z576" s="4"/>
    </row>
    <row r="577" spans="11:26" x14ac:dyDescent="0.25">
      <c r="K577" s="4"/>
      <c r="L577" s="4"/>
      <c r="M577" s="4"/>
      <c r="N577" s="4"/>
      <c r="O577" s="4"/>
      <c r="P577" s="4"/>
      <c r="Q577" s="4"/>
      <c r="R577" s="4"/>
      <c r="S577" s="4"/>
      <c r="T577" s="4"/>
      <c r="V577" s="4"/>
      <c r="W577" s="4"/>
      <c r="X577" s="4"/>
      <c r="Z577" s="4"/>
    </row>
    <row r="578" spans="11:26" x14ac:dyDescent="0.25">
      <c r="K578" s="4"/>
      <c r="L578" s="4"/>
      <c r="M578" s="4"/>
      <c r="N578" s="4"/>
      <c r="O578" s="4"/>
      <c r="P578" s="4"/>
      <c r="Q578" s="4"/>
      <c r="R578" s="4"/>
      <c r="S578" s="4"/>
      <c r="T578" s="4"/>
      <c r="V578" s="4"/>
      <c r="W578" s="4"/>
      <c r="X578" s="4"/>
      <c r="Z578" s="4"/>
    </row>
    <row r="579" spans="11:26" x14ac:dyDescent="0.25">
      <c r="K579" s="4"/>
      <c r="L579" s="4"/>
      <c r="M579" s="4"/>
      <c r="N579" s="4"/>
      <c r="O579" s="4"/>
      <c r="P579" s="4"/>
      <c r="Q579" s="4"/>
      <c r="R579" s="4"/>
      <c r="S579" s="4"/>
      <c r="T579" s="4"/>
      <c r="V579" s="4"/>
      <c r="W579" s="4"/>
      <c r="X579" s="4"/>
      <c r="Z579" s="4"/>
    </row>
    <row r="580" spans="11:26" x14ac:dyDescent="0.25">
      <c r="K580" s="4"/>
      <c r="L580" s="4"/>
      <c r="M580" s="4"/>
      <c r="N580" s="4"/>
      <c r="O580" s="4"/>
      <c r="P580" s="4"/>
      <c r="Q580" s="4"/>
      <c r="R580" s="4"/>
      <c r="S580" s="4"/>
      <c r="T580" s="4"/>
      <c r="V580" s="4"/>
      <c r="W580" s="4"/>
      <c r="X580" s="4"/>
      <c r="Z580" s="4"/>
    </row>
    <row r="581" spans="11:26" x14ac:dyDescent="0.25">
      <c r="K581" s="4"/>
      <c r="L581" s="4"/>
      <c r="M581" s="4"/>
      <c r="N581" s="4"/>
      <c r="O581" s="4"/>
      <c r="P581" s="4"/>
      <c r="Q581" s="4"/>
      <c r="R581" s="4"/>
      <c r="S581" s="4"/>
      <c r="T581" s="4"/>
      <c r="V581" s="4"/>
      <c r="W581" s="4"/>
      <c r="X581" s="4"/>
      <c r="Z581" s="4"/>
    </row>
    <row r="582" spans="11:26" x14ac:dyDescent="0.25">
      <c r="K582" s="4"/>
      <c r="L582" s="4"/>
      <c r="M582" s="4"/>
      <c r="N582" s="4"/>
      <c r="O582" s="4"/>
      <c r="P582" s="4"/>
      <c r="Q582" s="4"/>
      <c r="R582" s="4"/>
      <c r="S582" s="4"/>
      <c r="T582" s="4"/>
      <c r="V582" s="4"/>
      <c r="W582" s="4"/>
      <c r="X582" s="4"/>
      <c r="Z582" s="4"/>
    </row>
    <row r="583" spans="11:26" x14ac:dyDescent="0.25">
      <c r="K583" s="4"/>
      <c r="L583" s="4"/>
      <c r="M583" s="4"/>
      <c r="N583" s="4"/>
      <c r="O583" s="4"/>
      <c r="P583" s="4"/>
      <c r="Q583" s="4"/>
      <c r="R583" s="4"/>
      <c r="S583" s="4"/>
      <c r="T583" s="4"/>
      <c r="V583" s="4"/>
      <c r="W583" s="4"/>
      <c r="X583" s="4"/>
      <c r="Z583" s="4"/>
    </row>
    <row r="584" spans="11:26" x14ac:dyDescent="0.25">
      <c r="K584" s="4"/>
      <c r="L584" s="4"/>
      <c r="M584" s="4"/>
      <c r="N584" s="4"/>
      <c r="O584" s="4"/>
      <c r="P584" s="4"/>
      <c r="Q584" s="4"/>
      <c r="R584" s="4"/>
      <c r="S584" s="4"/>
      <c r="T584" s="4"/>
      <c r="V584" s="4"/>
      <c r="W584" s="4"/>
      <c r="X584" s="4"/>
      <c r="Z584" s="4"/>
    </row>
    <row r="585" spans="11:26" x14ac:dyDescent="0.25">
      <c r="K585" s="4"/>
      <c r="L585" s="4"/>
      <c r="M585" s="4"/>
      <c r="N585" s="4"/>
      <c r="O585" s="4"/>
      <c r="P585" s="4"/>
      <c r="Q585" s="4"/>
      <c r="R585" s="4"/>
      <c r="S585" s="4"/>
      <c r="T585" s="4"/>
      <c r="V585" s="4"/>
      <c r="W585" s="4"/>
      <c r="X585" s="4"/>
      <c r="Z585" s="4"/>
    </row>
    <row r="586" spans="11:26" x14ac:dyDescent="0.25">
      <c r="K586" s="4"/>
      <c r="L586" s="4"/>
      <c r="M586" s="4"/>
      <c r="N586" s="4"/>
      <c r="O586" s="4"/>
      <c r="P586" s="4"/>
      <c r="Q586" s="4"/>
      <c r="R586" s="4"/>
      <c r="S586" s="4"/>
      <c r="T586" s="4"/>
      <c r="V586" s="4"/>
      <c r="W586" s="4"/>
      <c r="X586" s="4"/>
      <c r="Z586" s="4"/>
    </row>
    <row r="587" spans="11:26" x14ac:dyDescent="0.25">
      <c r="K587" s="4"/>
      <c r="L587" s="4"/>
      <c r="M587" s="4"/>
      <c r="N587" s="4"/>
      <c r="O587" s="4"/>
      <c r="P587" s="4"/>
      <c r="Q587" s="4"/>
      <c r="R587" s="4"/>
      <c r="S587" s="4"/>
      <c r="T587" s="4"/>
      <c r="V587" s="4"/>
      <c r="W587" s="4"/>
      <c r="X587" s="4"/>
      <c r="Z587" s="4"/>
    </row>
    <row r="588" spans="11:26" x14ac:dyDescent="0.25">
      <c r="K588" s="4"/>
      <c r="L588" s="4"/>
      <c r="M588" s="4"/>
      <c r="N588" s="4"/>
      <c r="O588" s="4"/>
      <c r="P588" s="4"/>
      <c r="Q588" s="4"/>
      <c r="R588" s="4"/>
      <c r="S588" s="4"/>
      <c r="T588" s="4"/>
      <c r="V588" s="4"/>
      <c r="W588" s="4"/>
      <c r="X588" s="4"/>
      <c r="Z588" s="4"/>
    </row>
    <row r="589" spans="11:26" x14ac:dyDescent="0.25">
      <c r="K589" s="4"/>
      <c r="L589" s="4"/>
      <c r="M589" s="4"/>
      <c r="N589" s="4"/>
      <c r="O589" s="4"/>
      <c r="P589" s="4"/>
      <c r="Q589" s="4"/>
      <c r="R589" s="4"/>
      <c r="S589" s="4"/>
      <c r="T589" s="4"/>
      <c r="V589" s="4"/>
      <c r="W589" s="4"/>
      <c r="X589" s="4"/>
      <c r="Z589" s="4"/>
    </row>
    <row r="590" spans="11:26" x14ac:dyDescent="0.25">
      <c r="K590" s="4"/>
      <c r="L590" s="4"/>
      <c r="M590" s="4"/>
      <c r="N590" s="4"/>
      <c r="O590" s="4"/>
      <c r="P590" s="4"/>
      <c r="Q590" s="4"/>
      <c r="R590" s="4"/>
      <c r="S590" s="4"/>
      <c r="T590" s="4"/>
      <c r="V590" s="4"/>
      <c r="W590" s="4"/>
      <c r="X590" s="4"/>
      <c r="Z590" s="4"/>
    </row>
    <row r="591" spans="11:26" x14ac:dyDescent="0.25">
      <c r="K591" s="4"/>
      <c r="L591" s="4"/>
      <c r="M591" s="4"/>
      <c r="N591" s="4"/>
      <c r="O591" s="4"/>
      <c r="P591" s="4"/>
      <c r="Q591" s="4"/>
      <c r="R591" s="4"/>
      <c r="S591" s="4"/>
      <c r="T591" s="4"/>
      <c r="V591" s="4"/>
      <c r="W591" s="4"/>
      <c r="X591" s="4"/>
      <c r="Z591" s="4"/>
    </row>
    <row r="592" spans="11:26" x14ac:dyDescent="0.25">
      <c r="K592" s="4"/>
      <c r="L592" s="4"/>
      <c r="M592" s="4"/>
      <c r="N592" s="4"/>
      <c r="O592" s="4"/>
      <c r="P592" s="4"/>
      <c r="Q592" s="4"/>
      <c r="R592" s="4"/>
      <c r="S592" s="4"/>
      <c r="T592" s="4"/>
      <c r="V592" s="4"/>
      <c r="W592" s="4"/>
      <c r="X592" s="4"/>
      <c r="Z592" s="4"/>
    </row>
    <row r="593" spans="11:26" x14ac:dyDescent="0.25">
      <c r="K593" s="4"/>
      <c r="L593" s="4"/>
      <c r="M593" s="4"/>
      <c r="N593" s="4"/>
      <c r="O593" s="4"/>
      <c r="P593" s="4"/>
      <c r="Q593" s="4"/>
      <c r="R593" s="4"/>
      <c r="S593" s="4"/>
      <c r="T593" s="4"/>
      <c r="V593" s="4"/>
      <c r="W593" s="4"/>
      <c r="X593" s="4"/>
      <c r="Z593" s="4"/>
    </row>
    <row r="594" spans="11:26" x14ac:dyDescent="0.25">
      <c r="K594" s="4"/>
      <c r="L594" s="4"/>
      <c r="M594" s="4"/>
      <c r="N594" s="4"/>
      <c r="O594" s="4"/>
      <c r="P594" s="4"/>
      <c r="Q594" s="4"/>
      <c r="R594" s="4"/>
      <c r="S594" s="4"/>
      <c r="T594" s="4"/>
      <c r="V594" s="4"/>
      <c r="W594" s="4"/>
      <c r="X594" s="4"/>
      <c r="Z594" s="4"/>
    </row>
    <row r="595" spans="11:26" x14ac:dyDescent="0.25">
      <c r="K595" s="4"/>
      <c r="L595" s="4"/>
      <c r="M595" s="4"/>
      <c r="N595" s="4"/>
      <c r="O595" s="4"/>
      <c r="P595" s="4"/>
      <c r="Q595" s="4"/>
      <c r="R595" s="4"/>
      <c r="S595" s="4"/>
      <c r="T595" s="4"/>
      <c r="V595" s="4"/>
      <c r="W595" s="4"/>
      <c r="X595" s="4"/>
      <c r="Z595" s="4"/>
    </row>
    <row r="596" spans="11:26" x14ac:dyDescent="0.25">
      <c r="K596" s="4"/>
      <c r="L596" s="4"/>
      <c r="M596" s="4"/>
      <c r="N596" s="4"/>
      <c r="O596" s="4"/>
      <c r="P596" s="4"/>
      <c r="Q596" s="4"/>
      <c r="R596" s="4"/>
      <c r="S596" s="4"/>
      <c r="T596" s="4"/>
      <c r="V596" s="4"/>
      <c r="W596" s="4"/>
      <c r="X596" s="4"/>
      <c r="Z596" s="4"/>
    </row>
    <row r="597" spans="11:26" x14ac:dyDescent="0.25">
      <c r="K597" s="4"/>
      <c r="L597" s="4"/>
      <c r="M597" s="4"/>
      <c r="N597" s="4"/>
      <c r="O597" s="4"/>
      <c r="P597" s="4"/>
      <c r="Q597" s="4"/>
      <c r="R597" s="4"/>
      <c r="S597" s="4"/>
      <c r="T597" s="4"/>
      <c r="V597" s="4"/>
      <c r="W597" s="4"/>
      <c r="X597" s="4"/>
      <c r="Z597" s="4"/>
    </row>
    <row r="598" spans="11:26" ht="12" customHeight="1" x14ac:dyDescent="0.25">
      <c r="K598" s="4"/>
      <c r="L598" s="4"/>
      <c r="M598" s="4"/>
      <c r="N598" s="4"/>
      <c r="O598" s="4"/>
      <c r="P598" s="4"/>
      <c r="Q598" s="4"/>
      <c r="R598" s="4"/>
      <c r="S598" s="4"/>
      <c r="T598" s="4"/>
      <c r="V598" s="4"/>
      <c r="W598" s="4"/>
      <c r="X598" s="4"/>
      <c r="Z598" s="4"/>
    </row>
    <row r="599" spans="11:26" x14ac:dyDescent="0.25">
      <c r="K599" s="4"/>
      <c r="L599" s="4"/>
      <c r="M599" s="4"/>
      <c r="N599" s="4"/>
      <c r="O599" s="4"/>
      <c r="P599" s="4"/>
      <c r="Q599" s="4"/>
      <c r="R599" s="4"/>
      <c r="S599" s="4"/>
      <c r="T599" s="4"/>
      <c r="V599" s="4"/>
      <c r="W599" s="4"/>
      <c r="X599" s="4"/>
      <c r="Z599" s="4"/>
    </row>
    <row r="600" spans="11:26" x14ac:dyDescent="0.25">
      <c r="K600" s="4"/>
      <c r="L600" s="4"/>
      <c r="M600" s="4"/>
      <c r="N600" s="4"/>
      <c r="O600" s="4"/>
      <c r="P600" s="4"/>
      <c r="Q600" s="4"/>
      <c r="R600" s="4"/>
      <c r="S600" s="4"/>
      <c r="T600" s="4"/>
      <c r="V600" s="4"/>
      <c r="W600" s="4"/>
      <c r="X600" s="4"/>
      <c r="Z600" s="4"/>
    </row>
    <row r="601" spans="11:26" x14ac:dyDescent="0.25">
      <c r="K601" s="4"/>
      <c r="L601" s="4"/>
      <c r="M601" s="4"/>
      <c r="N601" s="4"/>
      <c r="O601" s="4"/>
      <c r="P601" s="4"/>
      <c r="Q601" s="4"/>
      <c r="R601" s="4"/>
      <c r="S601" s="4"/>
      <c r="T601" s="4"/>
      <c r="V601" s="4"/>
      <c r="W601" s="4"/>
      <c r="X601" s="4"/>
      <c r="Z601" s="4"/>
    </row>
    <row r="602" spans="11:26" x14ac:dyDescent="0.25">
      <c r="K602" s="4"/>
      <c r="L602" s="4"/>
      <c r="M602" s="4"/>
      <c r="N602" s="4"/>
      <c r="O602" s="4"/>
      <c r="P602" s="4"/>
      <c r="Q602" s="4"/>
      <c r="R602" s="4"/>
      <c r="S602" s="4"/>
      <c r="T602" s="4"/>
      <c r="V602" s="4"/>
      <c r="W602" s="4"/>
      <c r="X602" s="4"/>
      <c r="Z602" s="4"/>
    </row>
    <row r="603" spans="11:26" x14ac:dyDescent="0.25">
      <c r="K603" s="4"/>
      <c r="L603" s="4"/>
      <c r="M603" s="4"/>
      <c r="N603" s="4"/>
      <c r="O603" s="4"/>
      <c r="P603" s="4"/>
      <c r="Q603" s="4"/>
      <c r="R603" s="4"/>
      <c r="S603" s="4"/>
      <c r="T603" s="4"/>
      <c r="V603" s="4"/>
      <c r="W603" s="4"/>
      <c r="X603" s="4"/>
      <c r="Z603" s="4"/>
    </row>
    <row r="604" spans="11:26" x14ac:dyDescent="0.25">
      <c r="K604" s="4"/>
      <c r="L604" s="4"/>
      <c r="M604" s="4"/>
      <c r="N604" s="4"/>
      <c r="O604" s="4"/>
      <c r="P604" s="4"/>
      <c r="Q604" s="4"/>
      <c r="R604" s="4"/>
      <c r="S604" s="4"/>
      <c r="T604" s="4"/>
      <c r="V604" s="4"/>
      <c r="W604" s="4"/>
      <c r="X604" s="4"/>
      <c r="Z604" s="4"/>
    </row>
    <row r="605" spans="11:26" x14ac:dyDescent="0.25">
      <c r="K605" s="4"/>
      <c r="L605" s="4"/>
      <c r="M605" s="4"/>
      <c r="N605" s="4"/>
      <c r="O605" s="4"/>
      <c r="P605" s="4"/>
      <c r="Q605" s="4"/>
      <c r="R605" s="4"/>
      <c r="S605" s="4"/>
      <c r="T605" s="4"/>
      <c r="V605" s="4"/>
      <c r="W605" s="4"/>
      <c r="X605" s="4"/>
      <c r="Z605" s="4"/>
    </row>
    <row r="606" spans="11:26" x14ac:dyDescent="0.25">
      <c r="K606" s="4"/>
      <c r="L606" s="4"/>
      <c r="M606" s="4"/>
      <c r="N606" s="4"/>
      <c r="O606" s="4"/>
      <c r="P606" s="4"/>
      <c r="Q606" s="4"/>
      <c r="R606" s="4"/>
      <c r="S606" s="4"/>
      <c r="T606" s="4"/>
      <c r="V606" s="4"/>
      <c r="W606" s="4"/>
      <c r="X606" s="4"/>
      <c r="Z606" s="4"/>
    </row>
    <row r="607" spans="11:26" x14ac:dyDescent="0.25">
      <c r="K607" s="4"/>
      <c r="L607" s="4"/>
      <c r="M607" s="4"/>
      <c r="N607" s="4"/>
      <c r="O607" s="4"/>
      <c r="P607" s="4"/>
      <c r="Q607" s="4"/>
      <c r="R607" s="4"/>
      <c r="S607" s="4"/>
      <c r="T607" s="4"/>
      <c r="V607" s="4"/>
      <c r="W607" s="4"/>
      <c r="X607" s="4"/>
      <c r="Z607" s="4"/>
    </row>
    <row r="608" spans="11:26" x14ac:dyDescent="0.25">
      <c r="K608" s="4"/>
      <c r="L608" s="4"/>
      <c r="M608" s="4"/>
      <c r="N608" s="4"/>
      <c r="O608" s="4"/>
      <c r="P608" s="4"/>
      <c r="Q608" s="4"/>
      <c r="R608" s="4"/>
      <c r="S608" s="4"/>
      <c r="T608" s="4"/>
      <c r="V608" s="4"/>
      <c r="W608" s="4"/>
      <c r="X608" s="4"/>
      <c r="Z608" s="4"/>
    </row>
    <row r="609" spans="1:26" x14ac:dyDescent="0.25">
      <c r="A609" s="190" t="s">
        <v>41</v>
      </c>
      <c r="B609" s="190" t="s">
        <v>41</v>
      </c>
      <c r="C609" s="190" t="s">
        <v>41</v>
      </c>
      <c r="D609" s="190" t="s">
        <v>41</v>
      </c>
      <c r="E609" s="190" t="s">
        <v>41</v>
      </c>
      <c r="F609" s="190" t="s">
        <v>41</v>
      </c>
      <c r="G609" s="190" t="s">
        <v>41</v>
      </c>
      <c r="H609" s="190" t="s">
        <v>41</v>
      </c>
      <c r="I609" s="190" t="s">
        <v>41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  <c r="V609" s="4"/>
      <c r="W609" s="4"/>
      <c r="X609" s="4"/>
      <c r="Z609" s="4"/>
    </row>
  </sheetData>
  <sheetProtection sheet="1" objects="1" scenarios="1"/>
  <mergeCells count="274">
    <mergeCell ref="A29:D29"/>
    <mergeCell ref="A30:D30"/>
    <mergeCell ref="A31:D31"/>
    <mergeCell ref="A32:D32"/>
    <mergeCell ref="E12:F12"/>
    <mergeCell ref="A39:D39"/>
    <mergeCell ref="A47:D47"/>
    <mergeCell ref="A48:D48"/>
    <mergeCell ref="A17:H17"/>
    <mergeCell ref="A18:H18"/>
    <mergeCell ref="A19:H19"/>
    <mergeCell ref="A20:H20"/>
    <mergeCell ref="A21:H21"/>
    <mergeCell ref="A22:H22"/>
    <mergeCell ref="A49:D49"/>
    <mergeCell ref="A50:D50"/>
    <mergeCell ref="A51:D51"/>
    <mergeCell ref="A33:D33"/>
    <mergeCell ref="A34:D34"/>
    <mergeCell ref="A35:D35"/>
    <mergeCell ref="A36:D36"/>
    <mergeCell ref="A37:D37"/>
    <mergeCell ref="A38:D38"/>
    <mergeCell ref="A58:D58"/>
    <mergeCell ref="A63:B63"/>
    <mergeCell ref="A64:B64"/>
    <mergeCell ref="A65:B65"/>
    <mergeCell ref="A66:B66"/>
    <mergeCell ref="A67:B67"/>
    <mergeCell ref="A52:D52"/>
    <mergeCell ref="A53:D53"/>
    <mergeCell ref="A54:D54"/>
    <mergeCell ref="A55:D55"/>
    <mergeCell ref="A56:D56"/>
    <mergeCell ref="A57:D57"/>
    <mergeCell ref="A68:B68"/>
    <mergeCell ref="A69:B69"/>
    <mergeCell ref="A70:B70"/>
    <mergeCell ref="C63:D63"/>
    <mergeCell ref="C64:D64"/>
    <mergeCell ref="C65:D65"/>
    <mergeCell ref="C66:D66"/>
    <mergeCell ref="C67:D67"/>
    <mergeCell ref="C68:D68"/>
    <mergeCell ref="C69:D69"/>
    <mergeCell ref="C74:D74"/>
    <mergeCell ref="C75:D75"/>
    <mergeCell ref="C76:D76"/>
    <mergeCell ref="C77:D77"/>
    <mergeCell ref="C78:D78"/>
    <mergeCell ref="C79:D79"/>
    <mergeCell ref="C80:D80"/>
    <mergeCell ref="C70:D70"/>
    <mergeCell ref="A74:B74"/>
    <mergeCell ref="A75:B75"/>
    <mergeCell ref="A76:B76"/>
    <mergeCell ref="A77:B77"/>
    <mergeCell ref="A78:B78"/>
    <mergeCell ref="C81:D81"/>
    <mergeCell ref="A85:B85"/>
    <mergeCell ref="A86:B86"/>
    <mergeCell ref="A87:B87"/>
    <mergeCell ref="A88:B88"/>
    <mergeCell ref="A89:B89"/>
    <mergeCell ref="A79:B79"/>
    <mergeCell ref="A80:B80"/>
    <mergeCell ref="A81:B81"/>
    <mergeCell ref="B101:C101"/>
    <mergeCell ref="A110:C110"/>
    <mergeCell ref="A111:C111"/>
    <mergeCell ref="B100:C100"/>
    <mergeCell ref="C85:G85"/>
    <mergeCell ref="C86:G86"/>
    <mergeCell ref="C87:G87"/>
    <mergeCell ref="C88:G88"/>
    <mergeCell ref="C89:G89"/>
    <mergeCell ref="C90:G90"/>
    <mergeCell ref="C91:G91"/>
    <mergeCell ref="C92:G92"/>
    <mergeCell ref="A90:B90"/>
    <mergeCell ref="A91:B91"/>
    <mergeCell ref="A92:B92"/>
    <mergeCell ref="A129:D129"/>
    <mergeCell ref="A130:D130"/>
    <mergeCell ref="A131:D131"/>
    <mergeCell ref="A132:D132"/>
    <mergeCell ref="A112:C112"/>
    <mergeCell ref="A113:C113"/>
    <mergeCell ref="A114:C114"/>
    <mergeCell ref="A115:C115"/>
    <mergeCell ref="A116:C116"/>
    <mergeCell ref="A117:C117"/>
    <mergeCell ref="A139:D139"/>
    <mergeCell ref="A140:D140"/>
    <mergeCell ref="A145:C145"/>
    <mergeCell ref="A146:C146"/>
    <mergeCell ref="A147:C147"/>
    <mergeCell ref="A148:C148"/>
    <mergeCell ref="A133:D133"/>
    <mergeCell ref="A134:D134"/>
    <mergeCell ref="A135:D135"/>
    <mergeCell ref="A136:D136"/>
    <mergeCell ref="A137:D137"/>
    <mergeCell ref="A138:D138"/>
    <mergeCell ref="A161:B161"/>
    <mergeCell ref="A162:B162"/>
    <mergeCell ref="A163:B163"/>
    <mergeCell ref="A149:C149"/>
    <mergeCell ref="A150:C150"/>
    <mergeCell ref="A151:C151"/>
    <mergeCell ref="A152:C152"/>
    <mergeCell ref="A153:C153"/>
    <mergeCell ref="A160:B160"/>
    <mergeCell ref="A176:E176"/>
    <mergeCell ref="A177:E177"/>
    <mergeCell ref="A182:D182"/>
    <mergeCell ref="A183:D183"/>
    <mergeCell ref="A184:D184"/>
    <mergeCell ref="A172:E172"/>
    <mergeCell ref="A173:E173"/>
    <mergeCell ref="A174:E174"/>
    <mergeCell ref="A175:E175"/>
    <mergeCell ref="A198:E198"/>
    <mergeCell ref="A199:E199"/>
    <mergeCell ref="A204:B204"/>
    <mergeCell ref="A195:E195"/>
    <mergeCell ref="A196:E196"/>
    <mergeCell ref="A197:E197"/>
    <mergeCell ref="A185:D185"/>
    <mergeCell ref="A192:E192"/>
    <mergeCell ref="A193:E193"/>
    <mergeCell ref="A194:E194"/>
    <mergeCell ref="A319:C319"/>
    <mergeCell ref="A328:C328"/>
    <mergeCell ref="A329:C329"/>
    <mergeCell ref="A330:C330"/>
    <mergeCell ref="A331:C331"/>
    <mergeCell ref="A318:C318"/>
    <mergeCell ref="A205:B205"/>
    <mergeCell ref="A206:B206"/>
    <mergeCell ref="A207:B207"/>
    <mergeCell ref="A208:B208"/>
    <mergeCell ref="A317:C317"/>
    <mergeCell ref="A346:G346"/>
    <mergeCell ref="A347:G347"/>
    <mergeCell ref="A348:G348"/>
    <mergeCell ref="A349:G349"/>
    <mergeCell ref="A350:G350"/>
    <mergeCell ref="A351:G351"/>
    <mergeCell ref="C360:D360"/>
    <mergeCell ref="A332:C332"/>
    <mergeCell ref="A333:C333"/>
    <mergeCell ref="A334:C334"/>
    <mergeCell ref="A335:C335"/>
    <mergeCell ref="A345:G345"/>
    <mergeCell ref="A362:B362"/>
    <mergeCell ref="A363:B363"/>
    <mergeCell ref="A364:B364"/>
    <mergeCell ref="A365:B365"/>
    <mergeCell ref="A366:B366"/>
    <mergeCell ref="A352:G352"/>
    <mergeCell ref="A353:G353"/>
    <mergeCell ref="A354:G354"/>
    <mergeCell ref="A355:G355"/>
    <mergeCell ref="A360:B360"/>
    <mergeCell ref="E360:F360"/>
    <mergeCell ref="E367:F367"/>
    <mergeCell ref="A373:C373"/>
    <mergeCell ref="A374:C374"/>
    <mergeCell ref="A375:C375"/>
    <mergeCell ref="A376:C376"/>
    <mergeCell ref="E361:F361"/>
    <mergeCell ref="E362:F362"/>
    <mergeCell ref="E363:F363"/>
    <mergeCell ref="E364:F364"/>
    <mergeCell ref="E365:F365"/>
    <mergeCell ref="E366:F366"/>
    <mergeCell ref="A367:B367"/>
    <mergeCell ref="D373:E373"/>
    <mergeCell ref="D374:E374"/>
    <mergeCell ref="D375:E375"/>
    <mergeCell ref="D376:E376"/>
    <mergeCell ref="C361:D361"/>
    <mergeCell ref="C362:D362"/>
    <mergeCell ref="C363:D363"/>
    <mergeCell ref="C364:D364"/>
    <mergeCell ref="C365:D365"/>
    <mergeCell ref="C366:D366"/>
    <mergeCell ref="C367:D367"/>
    <mergeCell ref="A361:B361"/>
    <mergeCell ref="D377:E377"/>
    <mergeCell ref="D378:E378"/>
    <mergeCell ref="D379:E379"/>
    <mergeCell ref="A377:C377"/>
    <mergeCell ref="A378:C378"/>
    <mergeCell ref="A379:C379"/>
    <mergeCell ref="A407:B407"/>
    <mergeCell ref="A408:B408"/>
    <mergeCell ref="A395:G395"/>
    <mergeCell ref="A396:G396"/>
    <mergeCell ref="D380:E380"/>
    <mergeCell ref="D381:E381"/>
    <mergeCell ref="D382:E382"/>
    <mergeCell ref="D383:E383"/>
    <mergeCell ref="D384:E384"/>
    <mergeCell ref="D385:E385"/>
    <mergeCell ref="A383:C383"/>
    <mergeCell ref="A384:C384"/>
    <mergeCell ref="A385:C385"/>
    <mergeCell ref="A380:C380"/>
    <mergeCell ref="A381:C381"/>
    <mergeCell ref="A382:C382"/>
    <mergeCell ref="C404:E404"/>
    <mergeCell ref="C405:E405"/>
    <mergeCell ref="C406:E406"/>
    <mergeCell ref="C407:E407"/>
    <mergeCell ref="C408:E408"/>
    <mergeCell ref="A409:B409"/>
    <mergeCell ref="A410:B410"/>
    <mergeCell ref="A411:B411"/>
    <mergeCell ref="A404:B404"/>
    <mergeCell ref="A405:B405"/>
    <mergeCell ref="A406:B406"/>
    <mergeCell ref="A425:B425"/>
    <mergeCell ref="A426:B426"/>
    <mergeCell ref="A427:B427"/>
    <mergeCell ref="C409:E409"/>
    <mergeCell ref="C410:E410"/>
    <mergeCell ref="C411:E411"/>
    <mergeCell ref="C412:E412"/>
    <mergeCell ref="A421:B421"/>
    <mergeCell ref="A412:B412"/>
    <mergeCell ref="C421:E421"/>
    <mergeCell ref="A473:G473"/>
    <mergeCell ref="A470:G470"/>
    <mergeCell ref="A471:G471"/>
    <mergeCell ref="A472:G472"/>
    <mergeCell ref="A465:F465"/>
    <mergeCell ref="C431:E431"/>
    <mergeCell ref="C432:E432"/>
    <mergeCell ref="A442:B442"/>
    <mergeCell ref="A443:B443"/>
    <mergeCell ref="A444:B444"/>
    <mergeCell ref="A445:B445"/>
    <mergeCell ref="A431:B431"/>
    <mergeCell ref="A432:B432"/>
    <mergeCell ref="C442:E442"/>
    <mergeCell ref="C443:E443"/>
    <mergeCell ref="C444:E444"/>
    <mergeCell ref="C445:E445"/>
    <mergeCell ref="E11:G11"/>
    <mergeCell ref="A446:B446"/>
    <mergeCell ref="A458:F458"/>
    <mergeCell ref="A459:F459"/>
    <mergeCell ref="A460:F460"/>
    <mergeCell ref="C446:E446"/>
    <mergeCell ref="C447:E447"/>
    <mergeCell ref="A457:F457"/>
    <mergeCell ref="A447:B447"/>
    <mergeCell ref="C428:E428"/>
    <mergeCell ref="C429:E429"/>
    <mergeCell ref="C430:E430"/>
    <mergeCell ref="A430:B430"/>
    <mergeCell ref="C422:E422"/>
    <mergeCell ref="C423:E423"/>
    <mergeCell ref="C424:E424"/>
    <mergeCell ref="C425:E425"/>
    <mergeCell ref="C426:E426"/>
    <mergeCell ref="C427:E427"/>
    <mergeCell ref="A428:B428"/>
    <mergeCell ref="A429:B429"/>
    <mergeCell ref="A422:B422"/>
    <mergeCell ref="A423:B423"/>
    <mergeCell ref="A424:B424"/>
  </mergeCells>
  <printOptions horizontalCentered="1" gridLinesSet="0"/>
  <pageMargins left="0.25" right="0.25" top="0.75" bottom="0.75" header="0.3" footer="0.3"/>
  <pageSetup fitToHeight="0" orientation="portrait" r:id="rId1"/>
  <headerFooter alignWithMargins="0"/>
  <rowBreaks count="8" manualBreakCount="8">
    <brk id="59" max="16383" man="1"/>
    <brk id="104" max="16383" man="1"/>
    <brk id="155" max="16383" man="1"/>
    <brk id="210" max="16383" man="1"/>
    <brk id="266" max="16383" man="1"/>
    <brk id="322" max="16383" man="1"/>
    <brk id="368" max="16383" man="1"/>
    <brk id="41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Schedulesonly">
                <anchor moveWithCells="1" sizeWithCells="1">
                  <from>
                    <xdr:col>0</xdr:col>
                    <xdr:colOff>45720</xdr:colOff>
                    <xdr:row>6</xdr:row>
                    <xdr:rowOff>76200</xdr:rowOff>
                  </from>
                  <to>
                    <xdr:col>1</xdr:col>
                    <xdr:colOff>236220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Line="0" autoPict="0" macro="[0]!BSonly">
                <anchor moveWithCells="1" sizeWithCells="1">
                  <from>
                    <xdr:col>1</xdr:col>
                    <xdr:colOff>297180</xdr:colOff>
                    <xdr:row>6</xdr:row>
                    <xdr:rowOff>91440</xdr:rowOff>
                  </from>
                  <to>
                    <xdr:col>3</xdr:col>
                    <xdr:colOff>365760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Line="0" autoPict="0" macro="[0]!DeferredTaxes">
                <anchor moveWithCells="1" sizeWithCells="1">
                  <from>
                    <xdr:col>6</xdr:col>
                    <xdr:colOff>53340</xdr:colOff>
                    <xdr:row>6</xdr:row>
                    <xdr:rowOff>106680</xdr:rowOff>
                  </from>
                  <to>
                    <xdr:col>7</xdr:col>
                    <xdr:colOff>693420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Line="0" autoPict="0" macro="[0]!BSandSchedules">
                <anchor moveWithCells="1" sizeWithCells="1">
                  <from>
                    <xdr:col>3</xdr:col>
                    <xdr:colOff>419100</xdr:colOff>
                    <xdr:row>6</xdr:row>
                    <xdr:rowOff>99060</xdr:rowOff>
                  </from>
                  <to>
                    <xdr:col>6</xdr:col>
                    <xdr:colOff>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4:N86"/>
  <sheetViews>
    <sheetView showGridLines="0" zoomScaleNormal="100" zoomScaleSheetLayoutView="100" workbookViewId="0">
      <selection activeCell="F16" sqref="F16"/>
    </sheetView>
  </sheetViews>
  <sheetFormatPr defaultColWidth="7.6640625" defaultRowHeight="13.2" x14ac:dyDescent="0.25"/>
  <cols>
    <col min="1" max="3" width="7.6640625" style="3"/>
    <col min="4" max="4" width="10.77734375" style="3" customWidth="1"/>
    <col min="5" max="5" width="8.33203125" style="3" customWidth="1"/>
    <col min="6" max="7" width="10.77734375" style="3" customWidth="1"/>
    <col min="8" max="8" width="7.6640625" style="3"/>
    <col min="9" max="9" width="10.109375" style="3" bestFit="1" customWidth="1"/>
    <col min="10" max="10" width="7.6640625" style="3"/>
    <col min="11" max="11" width="6.6640625" style="3" customWidth="1"/>
    <col min="12" max="12" width="13.6640625" style="3" customWidth="1"/>
    <col min="13" max="14" width="10.77734375" style="3" customWidth="1"/>
    <col min="15" max="16384" width="7.6640625" style="3"/>
  </cols>
  <sheetData>
    <row r="4" spans="1:14" s="277" customFormat="1" ht="17.399999999999999" x14ac:dyDescent="0.3">
      <c r="B4" s="277" t="str">
        <f>B5</f>
        <v>Michigan Example Fruit Farm</v>
      </c>
      <c r="F4" s="278" t="s">
        <v>326</v>
      </c>
      <c r="K4" s="348">
        <f>I6</f>
        <v>41183</v>
      </c>
      <c r="L4" s="348"/>
      <c r="M4" s="348"/>
      <c r="N4" s="348"/>
    </row>
    <row r="5" spans="1:14" x14ac:dyDescent="0.25">
      <c r="A5" s="236" t="s">
        <v>327</v>
      </c>
      <c r="B5" s="269" t="str">
        <f>Schedules!E11</f>
        <v>Michigan Example Fruit Farm</v>
      </c>
      <c r="C5" s="269"/>
      <c r="D5" s="269"/>
      <c r="E5" s="269"/>
      <c r="F5" s="235" t="s">
        <v>328</v>
      </c>
      <c r="G5" s="234"/>
      <c r="H5" s="269"/>
      <c r="I5" s="269"/>
      <c r="J5" s="269"/>
      <c r="K5" s="269"/>
      <c r="L5" s="269"/>
      <c r="M5" s="272" t="s">
        <v>328</v>
      </c>
      <c r="N5" s="237"/>
    </row>
    <row r="6" spans="1:14" x14ac:dyDescent="0.25">
      <c r="A6" s="238" t="s">
        <v>329</v>
      </c>
      <c r="B6" s="349">
        <f>K4</f>
        <v>41183</v>
      </c>
      <c r="C6" s="349"/>
      <c r="D6" s="349"/>
      <c r="E6" s="350"/>
      <c r="F6" s="193" t="s">
        <v>330</v>
      </c>
      <c r="G6" s="268" t="s">
        <v>46</v>
      </c>
      <c r="H6" s="232" t="s">
        <v>329</v>
      </c>
      <c r="I6" s="271">
        <f>Schedules!E12</f>
        <v>41183</v>
      </c>
      <c r="J6" s="232"/>
      <c r="K6" s="232"/>
      <c r="L6" s="232"/>
      <c r="M6" s="273" t="s">
        <v>330</v>
      </c>
      <c r="N6" s="239" t="s">
        <v>46</v>
      </c>
    </row>
    <row r="7" spans="1:14" x14ac:dyDescent="0.25">
      <c r="A7" s="240" t="s">
        <v>331</v>
      </c>
      <c r="B7" s="45"/>
      <c r="C7" s="45"/>
      <c r="D7" s="45"/>
      <c r="E7" s="45"/>
      <c r="F7" s="193" t="s">
        <v>332</v>
      </c>
      <c r="G7" s="268" t="s">
        <v>51</v>
      </c>
      <c r="H7" s="232" t="s">
        <v>333</v>
      </c>
      <c r="I7" s="191"/>
      <c r="J7" s="191"/>
      <c r="K7" s="191"/>
      <c r="L7" s="191"/>
      <c r="M7" s="274" t="s">
        <v>332</v>
      </c>
      <c r="N7" s="276" t="s">
        <v>51</v>
      </c>
    </row>
    <row r="8" spans="1:14" x14ac:dyDescent="0.25">
      <c r="A8" s="241" t="s">
        <v>334</v>
      </c>
      <c r="B8" s="191"/>
      <c r="C8" s="191"/>
      <c r="D8" s="191"/>
      <c r="E8" s="191"/>
      <c r="F8" s="195">
        <f>Schedules!I23</f>
        <v>0</v>
      </c>
      <c r="G8" s="212">
        <f>Schedules!I23</f>
        <v>0</v>
      </c>
      <c r="H8" s="275" t="s">
        <v>335</v>
      </c>
      <c r="I8" s="234"/>
      <c r="J8" s="234"/>
      <c r="K8" s="234"/>
      <c r="L8" s="237"/>
      <c r="M8" s="204">
        <f>Schedules!G387</f>
        <v>0</v>
      </c>
      <c r="N8" s="243">
        <f>Schedules!G387</f>
        <v>0</v>
      </c>
    </row>
    <row r="9" spans="1:14" x14ac:dyDescent="0.25">
      <c r="A9" s="241" t="s">
        <v>336</v>
      </c>
      <c r="B9" s="191"/>
      <c r="C9" s="191"/>
      <c r="D9" s="191"/>
      <c r="E9" s="191"/>
      <c r="F9" s="137">
        <f>Schedules!G40</f>
        <v>0</v>
      </c>
      <c r="G9" s="191">
        <f>Schedules!I41</f>
        <v>0</v>
      </c>
      <c r="H9" s="241" t="s">
        <v>337</v>
      </c>
      <c r="I9" s="191"/>
      <c r="J9" s="191"/>
      <c r="K9" s="191"/>
      <c r="L9" s="243"/>
      <c r="M9" s="204">
        <f>Schedules!I389+Schedules!I398+Schedules!I416+Schedules!I436+Schedules!I451</f>
        <v>0</v>
      </c>
      <c r="N9" s="243">
        <f>Schedules!I389+Schedules!I398+Schedules!I416+Schedules!I436+Schedules!I451</f>
        <v>0</v>
      </c>
    </row>
    <row r="10" spans="1:14" x14ac:dyDescent="0.25">
      <c r="A10" s="241" t="s">
        <v>338</v>
      </c>
      <c r="B10" s="191"/>
      <c r="C10" s="191"/>
      <c r="D10" s="191"/>
      <c r="E10" s="191"/>
      <c r="F10" s="137">
        <f>Schedules!I59</f>
        <v>0</v>
      </c>
      <c r="G10" s="191">
        <f>Schedules!I59</f>
        <v>0</v>
      </c>
      <c r="H10" s="241" t="s">
        <v>339</v>
      </c>
      <c r="I10" s="191"/>
      <c r="J10" s="191"/>
      <c r="K10" s="191"/>
      <c r="L10" s="243"/>
      <c r="M10" s="204">
        <f>Schedules!G434+Schedules!G449</f>
        <v>0</v>
      </c>
      <c r="N10" s="243">
        <f>Schedules!G434+Schedules!G449</f>
        <v>0</v>
      </c>
    </row>
    <row r="11" spans="1:14" x14ac:dyDescent="0.25">
      <c r="A11" s="241" t="s">
        <v>340</v>
      </c>
      <c r="B11" s="191"/>
      <c r="C11" s="191"/>
      <c r="D11" s="191"/>
      <c r="E11" s="191"/>
      <c r="F11" s="137">
        <f>Schedules!I71</f>
        <v>0</v>
      </c>
      <c r="G11" s="191">
        <f>Schedules!I71</f>
        <v>0</v>
      </c>
      <c r="H11" s="241" t="s">
        <v>341</v>
      </c>
      <c r="I11" s="191"/>
      <c r="J11" s="191"/>
      <c r="K11" s="191"/>
      <c r="L11" s="243"/>
      <c r="M11" s="204">
        <f>Schedules!H397</f>
        <v>0</v>
      </c>
      <c r="N11" s="243">
        <f>Schedules!H397</f>
        <v>0</v>
      </c>
    </row>
    <row r="12" spans="1:14" x14ac:dyDescent="0.25">
      <c r="A12" s="241" t="s">
        <v>342</v>
      </c>
      <c r="B12" s="191"/>
      <c r="C12" s="191"/>
      <c r="D12" s="191"/>
      <c r="E12" s="191"/>
      <c r="F12" s="137">
        <f>Schedules!I82</f>
        <v>0</v>
      </c>
      <c r="G12" s="191">
        <f>Schedules!I82</f>
        <v>0</v>
      </c>
      <c r="H12" s="282" t="s">
        <v>343</v>
      </c>
      <c r="I12" s="191"/>
      <c r="J12" s="191"/>
      <c r="K12" s="191"/>
      <c r="L12" s="243"/>
      <c r="M12" s="280">
        <f>Schedules!I466</f>
        <v>0</v>
      </c>
      <c r="N12" s="244">
        <f>Schedules!I466</f>
        <v>0</v>
      </c>
    </row>
    <row r="13" spans="1:14" x14ac:dyDescent="0.25">
      <c r="A13" s="241" t="s">
        <v>344</v>
      </c>
      <c r="B13" s="191"/>
      <c r="C13" s="191"/>
      <c r="D13" s="191"/>
      <c r="E13" s="191"/>
      <c r="F13" s="137">
        <f>Schedules!I94</f>
        <v>0</v>
      </c>
      <c r="G13" s="191">
        <f>Schedules!I94</f>
        <v>0</v>
      </c>
      <c r="H13" s="282" t="s">
        <v>345</v>
      </c>
      <c r="I13" s="191"/>
      <c r="J13" s="191"/>
      <c r="K13" s="191"/>
      <c r="L13" s="243"/>
      <c r="M13" s="280">
        <f>Schedules!I461</f>
        <v>0</v>
      </c>
      <c r="N13" s="244">
        <f>Schedules!I461</f>
        <v>0</v>
      </c>
    </row>
    <row r="14" spans="1:14" x14ac:dyDescent="0.25">
      <c r="A14" s="241" t="s">
        <v>346</v>
      </c>
      <c r="B14" s="191"/>
      <c r="C14" s="191"/>
      <c r="D14" s="191"/>
      <c r="E14" s="191"/>
      <c r="F14" s="137">
        <f>Schedules!D102</f>
        <v>0</v>
      </c>
      <c r="G14" s="191">
        <f>Schedules!H104</f>
        <v>0</v>
      </c>
      <c r="H14" s="282" t="s">
        <v>347</v>
      </c>
      <c r="I14" s="191"/>
      <c r="J14" s="191"/>
      <c r="K14" s="191"/>
      <c r="L14" s="243"/>
      <c r="M14" s="280">
        <f>Schedules!I322</f>
        <v>0</v>
      </c>
      <c r="N14" s="244">
        <f>Schedules!I322</f>
        <v>0</v>
      </c>
    </row>
    <row r="15" spans="1:14" x14ac:dyDescent="0.25">
      <c r="A15" s="241" t="s">
        <v>348</v>
      </c>
      <c r="B15" s="191"/>
      <c r="C15" s="191"/>
      <c r="D15" s="191"/>
      <c r="E15" s="191"/>
      <c r="F15" s="137">
        <f>Schedules!G120</f>
        <v>0</v>
      </c>
      <c r="G15" s="191">
        <f>Schedules!H120</f>
        <v>0</v>
      </c>
      <c r="H15" s="241" t="s">
        <v>349</v>
      </c>
      <c r="I15" s="230"/>
      <c r="J15" s="230"/>
      <c r="K15" s="230"/>
      <c r="L15" s="244"/>
      <c r="M15" s="280">
        <f>Schedules!I474</f>
        <v>0</v>
      </c>
      <c r="N15" s="244">
        <f>Schedules!I474</f>
        <v>0</v>
      </c>
    </row>
    <row r="16" spans="1:14" x14ac:dyDescent="0.25">
      <c r="A16" s="245" t="s">
        <v>38</v>
      </c>
      <c r="B16" s="197" t="s">
        <v>163</v>
      </c>
      <c r="C16" s="197" t="s">
        <v>163</v>
      </c>
      <c r="D16" s="197" t="s">
        <v>163</v>
      </c>
      <c r="E16" s="197" t="s">
        <v>163</v>
      </c>
      <c r="F16" s="1"/>
      <c r="G16" s="279"/>
      <c r="H16" s="246" t="s">
        <v>163</v>
      </c>
      <c r="I16" s="231" t="s">
        <v>163</v>
      </c>
      <c r="J16" s="231" t="s">
        <v>163</v>
      </c>
      <c r="K16" s="231" t="s">
        <v>163</v>
      </c>
      <c r="L16" s="283" t="s">
        <v>163</v>
      </c>
      <c r="M16" s="119"/>
      <c r="N16" s="1"/>
    </row>
    <row r="17" spans="1:14" x14ac:dyDescent="0.25">
      <c r="A17" s="240" t="s">
        <v>350</v>
      </c>
      <c r="B17" s="45"/>
      <c r="C17" s="45"/>
      <c r="D17" s="45"/>
      <c r="E17" s="199" t="s">
        <v>55</v>
      </c>
      <c r="F17" s="200"/>
      <c r="G17" s="233"/>
      <c r="H17" s="246" t="s">
        <v>163</v>
      </c>
      <c r="I17" s="231" t="s">
        <v>163</v>
      </c>
      <c r="J17" s="231" t="s">
        <v>163</v>
      </c>
      <c r="K17" s="231" t="s">
        <v>163</v>
      </c>
      <c r="L17" s="283" t="s">
        <v>163</v>
      </c>
      <c r="M17" s="119"/>
      <c r="N17" s="1"/>
    </row>
    <row r="18" spans="1:14" x14ac:dyDescent="0.25">
      <c r="A18" s="241" t="s">
        <v>351</v>
      </c>
      <c r="B18" s="191"/>
      <c r="C18" s="191"/>
      <c r="D18" s="191"/>
      <c r="E18" s="200"/>
      <c r="F18" s="195">
        <f>Schedules!I141+Schedules!F154</f>
        <v>0</v>
      </c>
      <c r="G18" s="212">
        <f>Schedules!I141+Schedules!I155</f>
        <v>0</v>
      </c>
      <c r="H18" s="246" t="s">
        <v>163</v>
      </c>
      <c r="I18" s="231" t="s">
        <v>163</v>
      </c>
      <c r="J18" s="231" t="s">
        <v>163</v>
      </c>
      <c r="K18" s="231" t="s">
        <v>163</v>
      </c>
      <c r="L18" s="283" t="s">
        <v>163</v>
      </c>
      <c r="M18" s="119"/>
      <c r="N18" s="1"/>
    </row>
    <row r="19" spans="1:14" x14ac:dyDescent="0.25">
      <c r="A19" s="246" t="s">
        <v>163</v>
      </c>
      <c r="B19" s="231" t="s">
        <v>163</v>
      </c>
      <c r="C19" s="231" t="s">
        <v>163</v>
      </c>
      <c r="D19" s="231" t="s">
        <v>163</v>
      </c>
      <c r="E19" s="1"/>
      <c r="F19" s="1"/>
      <c r="G19" s="279"/>
      <c r="H19" s="246" t="s">
        <v>163</v>
      </c>
      <c r="I19" s="231" t="s">
        <v>163</v>
      </c>
      <c r="J19" s="231" t="s">
        <v>163</v>
      </c>
      <c r="K19" s="231" t="s">
        <v>163</v>
      </c>
      <c r="L19" s="283" t="s">
        <v>163</v>
      </c>
      <c r="M19" s="119"/>
      <c r="N19" s="1"/>
    </row>
    <row r="20" spans="1:14" x14ac:dyDescent="0.25">
      <c r="A20" s="246" t="s">
        <v>163</v>
      </c>
      <c r="B20" s="231" t="s">
        <v>163</v>
      </c>
      <c r="C20" s="231" t="s">
        <v>163</v>
      </c>
      <c r="D20" s="231" t="s">
        <v>163</v>
      </c>
      <c r="E20" s="1"/>
      <c r="F20" s="1"/>
      <c r="G20" s="279"/>
      <c r="H20" s="282" t="s">
        <v>470</v>
      </c>
      <c r="I20" s="230"/>
      <c r="J20" s="230"/>
      <c r="K20" s="230"/>
      <c r="L20" s="244"/>
      <c r="M20" s="280"/>
      <c r="N20" s="244"/>
    </row>
    <row r="21" spans="1:14" x14ac:dyDescent="0.25">
      <c r="A21" s="246" t="s">
        <v>163</v>
      </c>
      <c r="B21" s="231" t="s">
        <v>163</v>
      </c>
      <c r="C21" s="231" t="s">
        <v>163</v>
      </c>
      <c r="D21" s="231" t="s">
        <v>163</v>
      </c>
      <c r="E21" s="1"/>
      <c r="F21" s="1"/>
      <c r="G21" s="279"/>
      <c r="H21" s="246" t="s">
        <v>163</v>
      </c>
      <c r="I21" s="231" t="s">
        <v>163</v>
      </c>
      <c r="J21" s="231" t="s">
        <v>163</v>
      </c>
      <c r="K21" s="231" t="s">
        <v>163</v>
      </c>
      <c r="L21" s="283" t="s">
        <v>163</v>
      </c>
      <c r="M21" s="119"/>
      <c r="N21" s="1"/>
    </row>
    <row r="22" spans="1:14" x14ac:dyDescent="0.25">
      <c r="A22" s="246" t="s">
        <v>163</v>
      </c>
      <c r="B22" s="231" t="s">
        <v>163</v>
      </c>
      <c r="C22" s="231" t="s">
        <v>163</v>
      </c>
      <c r="D22" s="231" t="s">
        <v>163</v>
      </c>
      <c r="E22" s="1"/>
      <c r="F22" s="1"/>
      <c r="G22" s="279"/>
      <c r="H22" s="246" t="s">
        <v>163</v>
      </c>
      <c r="I22" s="231" t="s">
        <v>163</v>
      </c>
      <c r="J22" s="231" t="s">
        <v>163</v>
      </c>
      <c r="K22" s="231" t="s">
        <v>163</v>
      </c>
      <c r="L22" s="283" t="s">
        <v>163</v>
      </c>
      <c r="M22" s="119"/>
      <c r="N22" s="1"/>
    </row>
    <row r="23" spans="1:14" x14ac:dyDescent="0.25">
      <c r="A23" s="247" t="s">
        <v>163</v>
      </c>
      <c r="B23" s="197" t="s">
        <v>163</v>
      </c>
      <c r="C23" s="197" t="s">
        <v>163</v>
      </c>
      <c r="D23" s="197" t="s">
        <v>163</v>
      </c>
      <c r="E23" s="1"/>
      <c r="F23" s="1"/>
      <c r="G23" s="279"/>
      <c r="H23" s="246" t="s">
        <v>163</v>
      </c>
      <c r="I23" s="231" t="s">
        <v>163</v>
      </c>
      <c r="J23" s="231" t="s">
        <v>163</v>
      </c>
      <c r="K23" s="231" t="s">
        <v>163</v>
      </c>
      <c r="L23" s="283" t="s">
        <v>163</v>
      </c>
      <c r="M23" s="119"/>
      <c r="N23" s="1"/>
    </row>
    <row r="24" spans="1:14" x14ac:dyDescent="0.25">
      <c r="A24" s="240" t="s">
        <v>352</v>
      </c>
      <c r="B24" s="45"/>
      <c r="C24" s="45"/>
      <c r="D24" s="45"/>
      <c r="E24" s="199" t="s">
        <v>55</v>
      </c>
      <c r="F24" s="200"/>
      <c r="G24" s="233"/>
      <c r="H24" s="246" t="s">
        <v>163</v>
      </c>
      <c r="I24" s="231" t="s">
        <v>163</v>
      </c>
      <c r="J24" s="231" t="s">
        <v>163</v>
      </c>
      <c r="K24" s="231" t="s">
        <v>163</v>
      </c>
      <c r="L24" s="283" t="s">
        <v>163</v>
      </c>
      <c r="M24" s="119"/>
      <c r="N24" s="1"/>
    </row>
    <row r="25" spans="1:14" x14ac:dyDescent="0.25">
      <c r="A25" s="241" t="s">
        <v>353</v>
      </c>
      <c r="B25" s="191"/>
      <c r="C25" s="191"/>
      <c r="D25" s="191"/>
      <c r="E25" s="200"/>
      <c r="F25" s="195">
        <f>Schedules!I166</f>
        <v>0</v>
      </c>
      <c r="G25" s="212">
        <f>Schedules!I166</f>
        <v>0</v>
      </c>
      <c r="H25" s="246" t="s">
        <v>163</v>
      </c>
      <c r="I25" s="231" t="s">
        <v>163</v>
      </c>
      <c r="J25" s="231" t="s">
        <v>163</v>
      </c>
      <c r="K25" s="231" t="s">
        <v>163</v>
      </c>
      <c r="L25" s="283" t="s">
        <v>163</v>
      </c>
      <c r="M25" s="119"/>
      <c r="N25" s="1"/>
    </row>
    <row r="26" spans="1:14" x14ac:dyDescent="0.25">
      <c r="A26" s="246" t="s">
        <v>163</v>
      </c>
      <c r="B26" s="231" t="s">
        <v>163</v>
      </c>
      <c r="C26" s="231" t="s">
        <v>163</v>
      </c>
      <c r="D26" s="231" t="s">
        <v>163</v>
      </c>
      <c r="E26" s="1"/>
      <c r="F26" s="1"/>
      <c r="G26" s="279"/>
      <c r="H26" s="240" t="s">
        <v>471</v>
      </c>
      <c r="I26" s="45"/>
      <c r="J26" s="45"/>
      <c r="K26" s="45"/>
      <c r="L26" s="253"/>
      <c r="M26" s="232" t="s">
        <v>354</v>
      </c>
      <c r="N26" s="243"/>
    </row>
    <row r="27" spans="1:14" x14ac:dyDescent="0.25">
      <c r="A27" s="246" t="s">
        <v>163</v>
      </c>
      <c r="B27" s="231" t="s">
        <v>163</v>
      </c>
      <c r="C27" s="231" t="s">
        <v>163</v>
      </c>
      <c r="D27" s="231" t="s">
        <v>163</v>
      </c>
      <c r="E27" s="1"/>
      <c r="F27" s="1"/>
      <c r="G27" s="279"/>
      <c r="H27" s="241" t="s">
        <v>355</v>
      </c>
      <c r="I27" s="191"/>
      <c r="J27" s="191"/>
      <c r="K27" s="191"/>
      <c r="L27" s="243"/>
      <c r="M27" s="281">
        <f>Schedules!G414</f>
        <v>0</v>
      </c>
      <c r="N27" s="242">
        <f>Schedules!G414</f>
        <v>0</v>
      </c>
    </row>
    <row r="28" spans="1:14" x14ac:dyDescent="0.25">
      <c r="A28" s="246" t="s">
        <v>163</v>
      </c>
      <c r="B28" s="231" t="s">
        <v>163</v>
      </c>
      <c r="C28" s="231" t="s">
        <v>163</v>
      </c>
      <c r="D28" s="231" t="s">
        <v>163</v>
      </c>
      <c r="E28" s="1"/>
      <c r="F28" s="1"/>
      <c r="G28" s="279"/>
      <c r="H28" s="241" t="s">
        <v>356</v>
      </c>
      <c r="I28" s="191"/>
      <c r="J28" s="191"/>
      <c r="K28" s="191"/>
      <c r="L28" s="243"/>
      <c r="M28" s="221">
        <f>Schedules!H165</f>
        <v>0</v>
      </c>
      <c r="N28" s="248">
        <f>Schedules!H165</f>
        <v>0</v>
      </c>
    </row>
    <row r="29" spans="1:14" x14ac:dyDescent="0.25">
      <c r="A29" s="247" t="s">
        <v>163</v>
      </c>
      <c r="B29" s="197" t="s">
        <v>163</v>
      </c>
      <c r="C29" s="197" t="s">
        <v>163</v>
      </c>
      <c r="D29" s="197" t="s">
        <v>163</v>
      </c>
      <c r="E29" s="1"/>
      <c r="F29" s="1"/>
      <c r="G29" s="279"/>
      <c r="H29" s="246" t="s">
        <v>163</v>
      </c>
      <c r="I29" s="231" t="s">
        <v>163</v>
      </c>
      <c r="J29" s="231" t="s">
        <v>163</v>
      </c>
      <c r="K29" s="231" t="s">
        <v>163</v>
      </c>
      <c r="L29" s="283" t="s">
        <v>163</v>
      </c>
      <c r="M29" s="119"/>
      <c r="N29" s="1"/>
    </row>
    <row r="30" spans="1:14" x14ac:dyDescent="0.25">
      <c r="A30" s="240" t="s">
        <v>357</v>
      </c>
      <c r="B30" s="45"/>
      <c r="C30" s="45"/>
      <c r="D30" s="45"/>
      <c r="E30" s="199" t="s">
        <v>55</v>
      </c>
      <c r="F30" s="200"/>
      <c r="G30" s="233"/>
      <c r="H30" s="246" t="s">
        <v>163</v>
      </c>
      <c r="I30" s="231" t="s">
        <v>163</v>
      </c>
      <c r="J30" s="231" t="s">
        <v>163</v>
      </c>
      <c r="K30" s="231" t="s">
        <v>163</v>
      </c>
      <c r="L30" s="283" t="s">
        <v>163</v>
      </c>
      <c r="M30" s="119"/>
      <c r="N30" s="1"/>
    </row>
    <row r="31" spans="1:14" x14ac:dyDescent="0.25">
      <c r="A31" s="241" t="s">
        <v>358</v>
      </c>
      <c r="B31" s="191"/>
      <c r="C31" s="191"/>
      <c r="D31" s="191"/>
      <c r="E31" s="200"/>
      <c r="F31" s="195">
        <f>Schedules!H186</f>
        <v>0</v>
      </c>
      <c r="G31" s="212">
        <f>Schedules!I178+Schedules!I187</f>
        <v>0</v>
      </c>
      <c r="H31" s="246" t="s">
        <v>163</v>
      </c>
      <c r="I31" s="231" t="s">
        <v>163</v>
      </c>
      <c r="J31" s="231" t="s">
        <v>163</v>
      </c>
      <c r="K31" s="231" t="s">
        <v>163</v>
      </c>
      <c r="L31" s="283" t="s">
        <v>163</v>
      </c>
      <c r="M31" s="119"/>
      <c r="N31" s="1"/>
    </row>
    <row r="32" spans="1:14" x14ac:dyDescent="0.25">
      <c r="A32" s="246" t="s">
        <v>163</v>
      </c>
      <c r="B32" s="231" t="s">
        <v>163</v>
      </c>
      <c r="C32" s="231" t="s">
        <v>163</v>
      </c>
      <c r="D32" s="231" t="s">
        <v>163</v>
      </c>
      <c r="E32" s="1"/>
      <c r="F32" s="1"/>
      <c r="G32" s="279"/>
      <c r="H32" s="246" t="s">
        <v>163</v>
      </c>
      <c r="I32" s="231" t="s">
        <v>163</v>
      </c>
      <c r="J32" s="231" t="s">
        <v>163</v>
      </c>
      <c r="K32" s="231" t="s">
        <v>163</v>
      </c>
      <c r="L32" s="283" t="s">
        <v>163</v>
      </c>
      <c r="M32" s="119"/>
      <c r="N32" s="1"/>
    </row>
    <row r="33" spans="1:14" x14ac:dyDescent="0.25">
      <c r="A33" s="246" t="s">
        <v>163</v>
      </c>
      <c r="B33" s="231" t="s">
        <v>163</v>
      </c>
      <c r="C33" s="231" t="s">
        <v>163</v>
      </c>
      <c r="D33" s="231" t="s">
        <v>163</v>
      </c>
      <c r="E33" s="1"/>
      <c r="F33" s="1"/>
      <c r="G33" s="279"/>
      <c r="H33" s="246" t="s">
        <v>163</v>
      </c>
      <c r="I33" s="231" t="s">
        <v>163</v>
      </c>
      <c r="J33" s="231" t="s">
        <v>163</v>
      </c>
      <c r="K33" s="231" t="s">
        <v>163</v>
      </c>
      <c r="L33" s="283" t="s">
        <v>163</v>
      </c>
      <c r="M33" s="119"/>
      <c r="N33" s="1"/>
    </row>
    <row r="34" spans="1:14" x14ac:dyDescent="0.25">
      <c r="A34" s="246" t="s">
        <v>163</v>
      </c>
      <c r="B34" s="231" t="s">
        <v>163</v>
      </c>
      <c r="C34" s="231" t="s">
        <v>163</v>
      </c>
      <c r="D34" s="231" t="s">
        <v>163</v>
      </c>
      <c r="E34" s="1"/>
      <c r="F34" s="1"/>
      <c r="G34" s="279"/>
      <c r="H34" s="246" t="s">
        <v>163</v>
      </c>
      <c r="I34" s="231" t="s">
        <v>163</v>
      </c>
      <c r="J34" s="231" t="s">
        <v>163</v>
      </c>
      <c r="K34" s="231" t="s">
        <v>163</v>
      </c>
      <c r="L34" s="283" t="s">
        <v>163</v>
      </c>
      <c r="M34" s="119"/>
      <c r="N34" s="1"/>
    </row>
    <row r="35" spans="1:14" x14ac:dyDescent="0.25">
      <c r="A35" s="247" t="s">
        <v>163</v>
      </c>
      <c r="B35" s="197" t="s">
        <v>163</v>
      </c>
      <c r="C35" s="197" t="s">
        <v>163</v>
      </c>
      <c r="D35" s="197" t="s">
        <v>163</v>
      </c>
      <c r="E35" s="1"/>
      <c r="F35" s="1"/>
      <c r="G35" s="279"/>
      <c r="H35" s="262" t="s">
        <v>359</v>
      </c>
      <c r="I35" s="263"/>
      <c r="J35" s="263"/>
      <c r="K35" s="263"/>
      <c r="L35" s="267"/>
      <c r="M35" s="204">
        <f>Deferred_Taxes!H102</f>
        <v>0</v>
      </c>
      <c r="N35" s="244">
        <f>Deferred_Taxes!H54</f>
        <v>0</v>
      </c>
    </row>
    <row r="36" spans="1:14" x14ac:dyDescent="0.25">
      <c r="A36" s="240" t="s">
        <v>360</v>
      </c>
      <c r="B36" s="45"/>
      <c r="C36" s="45"/>
      <c r="D36" s="45"/>
      <c r="E36" s="202"/>
      <c r="F36" s="72">
        <f>SUM(F8:F35)</f>
        <v>0</v>
      </c>
      <c r="G36" s="153">
        <f>SUM(G8:G35)</f>
        <v>0</v>
      </c>
      <c r="H36" s="192" t="s">
        <v>361</v>
      </c>
      <c r="I36" s="45"/>
      <c r="J36" s="45"/>
      <c r="K36" s="45"/>
      <c r="L36" s="45"/>
      <c r="M36" s="72">
        <f>SUM(M8:M26)+SUM(M27:M35)</f>
        <v>0</v>
      </c>
      <c r="N36" s="242">
        <f>SUM(N8:N26)+SUM(N27:N35)</f>
        <v>0</v>
      </c>
    </row>
    <row r="37" spans="1:14" x14ac:dyDescent="0.25">
      <c r="A37" s="240" t="s">
        <v>362</v>
      </c>
      <c r="B37" s="45"/>
      <c r="C37" s="45"/>
      <c r="D37" s="45"/>
      <c r="E37" s="199" t="s">
        <v>55</v>
      </c>
      <c r="F37" s="200"/>
      <c r="G37" s="203"/>
      <c r="H37" s="192" t="s">
        <v>363</v>
      </c>
      <c r="I37" s="45"/>
      <c r="J37" s="45"/>
      <c r="K37" s="45"/>
      <c r="L37" s="45"/>
      <c r="M37" s="200"/>
      <c r="N37" s="249"/>
    </row>
    <row r="38" spans="1:14" x14ac:dyDescent="0.25">
      <c r="A38" s="241" t="s">
        <v>364</v>
      </c>
      <c r="B38" s="191"/>
      <c r="C38" s="191"/>
      <c r="D38" s="191"/>
      <c r="E38" s="200"/>
      <c r="F38" s="233"/>
      <c r="G38" s="196">
        <f>Schedules!I200+Schedules!I210</f>
        <v>0</v>
      </c>
      <c r="H38" s="192" t="s">
        <v>69</v>
      </c>
      <c r="I38" s="45"/>
      <c r="J38" s="45"/>
      <c r="K38" s="45"/>
      <c r="L38" s="45"/>
      <c r="M38" s="200"/>
      <c r="N38" s="250"/>
    </row>
    <row r="39" spans="1:14" x14ac:dyDescent="0.25">
      <c r="A39" s="241" t="s">
        <v>365</v>
      </c>
      <c r="B39" s="191"/>
      <c r="C39" s="191"/>
      <c r="D39" s="204">
        <f>Schedules!I200+Schedules!G209</f>
        <v>0</v>
      </c>
      <c r="E39" s="205" t="s">
        <v>163</v>
      </c>
      <c r="F39" s="206"/>
      <c r="G39" s="207"/>
      <c r="H39" s="194" t="s">
        <v>366</v>
      </c>
      <c r="I39" s="191"/>
      <c r="J39" s="191"/>
      <c r="K39" s="191"/>
      <c r="L39" s="191"/>
      <c r="M39" s="195">
        <f>Schedules!H435</f>
        <v>0</v>
      </c>
      <c r="N39" s="242">
        <f>Schedules!H435</f>
        <v>0</v>
      </c>
    </row>
    <row r="40" spans="1:14" x14ac:dyDescent="0.25">
      <c r="A40" s="241" t="s">
        <v>367</v>
      </c>
      <c r="B40" s="191"/>
      <c r="C40" s="191"/>
      <c r="D40" s="230">
        <f>SUM(Schedules!F204:F208)</f>
        <v>0</v>
      </c>
      <c r="E40" s="205" t="s">
        <v>163</v>
      </c>
      <c r="F40" s="195">
        <f>D39-D40</f>
        <v>0</v>
      </c>
      <c r="G40" s="207"/>
      <c r="H40" s="194" t="s">
        <v>368</v>
      </c>
      <c r="I40" s="191"/>
      <c r="J40" s="191"/>
      <c r="K40" s="191"/>
      <c r="L40" s="191"/>
      <c r="M40" s="137">
        <f>Schedules!H415</f>
        <v>0</v>
      </c>
      <c r="N40" s="243">
        <f>Schedules!H415</f>
        <v>0</v>
      </c>
    </row>
    <row r="41" spans="1:14" x14ac:dyDescent="0.25">
      <c r="A41" s="246" t="s">
        <v>163</v>
      </c>
      <c r="B41" s="231" t="s">
        <v>163</v>
      </c>
      <c r="C41" s="231" t="s">
        <v>163</v>
      </c>
      <c r="D41" s="231" t="s">
        <v>163</v>
      </c>
      <c r="E41" s="1"/>
      <c r="F41" s="1"/>
      <c r="G41" s="1"/>
      <c r="H41" s="194" t="s">
        <v>369</v>
      </c>
      <c r="I41" s="191"/>
      <c r="J41" s="191"/>
      <c r="K41" s="191"/>
      <c r="L41" s="191"/>
      <c r="M41" s="137">
        <f>Schedules!H388</f>
        <v>0</v>
      </c>
      <c r="N41" s="243">
        <f>Schedules!H388</f>
        <v>0</v>
      </c>
    </row>
    <row r="42" spans="1:14" x14ac:dyDescent="0.25">
      <c r="A42" s="246" t="s">
        <v>163</v>
      </c>
      <c r="B42" s="231" t="s">
        <v>163</v>
      </c>
      <c r="C42" s="231" t="s">
        <v>163</v>
      </c>
      <c r="D42" s="231" t="s">
        <v>163</v>
      </c>
      <c r="E42" s="1"/>
      <c r="F42" s="1"/>
      <c r="G42" s="1"/>
      <c r="H42" s="198" t="s">
        <v>163</v>
      </c>
      <c r="I42" s="231" t="s">
        <v>163</v>
      </c>
      <c r="J42" s="231" t="s">
        <v>163</v>
      </c>
      <c r="K42" s="231" t="s">
        <v>163</v>
      </c>
      <c r="L42" s="231" t="s">
        <v>163</v>
      </c>
      <c r="M42" s="1"/>
      <c r="N42" s="1"/>
    </row>
    <row r="43" spans="1:14" x14ac:dyDescent="0.25">
      <c r="A43" s="246" t="s">
        <v>163</v>
      </c>
      <c r="B43" s="231" t="s">
        <v>163</v>
      </c>
      <c r="C43" s="231" t="s">
        <v>163</v>
      </c>
      <c r="D43" s="231" t="s">
        <v>163</v>
      </c>
      <c r="E43" s="1"/>
      <c r="F43" s="1"/>
      <c r="G43" s="1"/>
      <c r="H43" s="198" t="s">
        <v>163</v>
      </c>
      <c r="I43" s="231" t="s">
        <v>163</v>
      </c>
      <c r="J43" s="231" t="s">
        <v>163</v>
      </c>
      <c r="K43" s="231" t="s">
        <v>163</v>
      </c>
      <c r="L43" s="231" t="s">
        <v>163</v>
      </c>
      <c r="M43" s="1"/>
      <c r="N43" s="1"/>
    </row>
    <row r="44" spans="1:14" x14ac:dyDescent="0.25">
      <c r="A44" s="247" t="s">
        <v>163</v>
      </c>
      <c r="B44" s="197" t="s">
        <v>163</v>
      </c>
      <c r="C44" s="197" t="s">
        <v>163</v>
      </c>
      <c r="D44" s="197" t="s">
        <v>163</v>
      </c>
      <c r="E44" s="1"/>
      <c r="F44" s="1"/>
      <c r="G44" s="1"/>
      <c r="H44" s="198" t="s">
        <v>163</v>
      </c>
      <c r="I44" s="231" t="s">
        <v>163</v>
      </c>
      <c r="J44" s="231" t="s">
        <v>163</v>
      </c>
      <c r="K44" s="231" t="s">
        <v>163</v>
      </c>
      <c r="L44" s="231" t="s">
        <v>163</v>
      </c>
      <c r="M44" s="1"/>
      <c r="N44" s="1"/>
    </row>
    <row r="45" spans="1:14" x14ac:dyDescent="0.25">
      <c r="A45" s="241" t="s">
        <v>370</v>
      </c>
      <c r="B45" s="191"/>
      <c r="C45" s="191"/>
      <c r="D45" s="191"/>
      <c r="E45" s="191"/>
      <c r="F45" s="208"/>
      <c r="G45" s="46">
        <f>Schedules!I266</f>
        <v>0</v>
      </c>
      <c r="H45" s="209" t="s">
        <v>472</v>
      </c>
      <c r="I45" s="210"/>
      <c r="J45" s="210"/>
      <c r="K45" s="210"/>
      <c r="L45" s="210"/>
      <c r="M45" s="72">
        <f>Schedules!H450</f>
        <v>0</v>
      </c>
      <c r="N45" s="251">
        <f>Schedules!H450</f>
        <v>0</v>
      </c>
    </row>
    <row r="46" spans="1:14" x14ac:dyDescent="0.25">
      <c r="A46" s="241" t="s">
        <v>371</v>
      </c>
      <c r="B46" s="191"/>
      <c r="C46" s="191"/>
      <c r="D46" s="191">
        <f>Schedules!E262</f>
        <v>0</v>
      </c>
      <c r="E46" s="191"/>
      <c r="F46" s="211"/>
      <c r="G46" s="90"/>
      <c r="H46" s="198" t="s">
        <v>163</v>
      </c>
      <c r="I46" s="231" t="s">
        <v>163</v>
      </c>
      <c r="J46" s="231" t="s">
        <v>163</v>
      </c>
      <c r="K46" s="231" t="s">
        <v>163</v>
      </c>
      <c r="L46" s="231" t="s">
        <v>163</v>
      </c>
      <c r="M46" s="1"/>
      <c r="N46" s="1"/>
    </row>
    <row r="47" spans="1:14" x14ac:dyDescent="0.25">
      <c r="A47" s="241" t="s">
        <v>367</v>
      </c>
      <c r="B47" s="191"/>
      <c r="C47" s="191"/>
      <c r="D47" s="191">
        <f>Schedules!G264</f>
        <v>0</v>
      </c>
      <c r="E47" s="191"/>
      <c r="F47" s="72">
        <f>D46-D47</f>
        <v>0</v>
      </c>
      <c r="G47" s="90"/>
      <c r="H47" s="198" t="s">
        <v>163</v>
      </c>
      <c r="I47" s="231" t="s">
        <v>163</v>
      </c>
      <c r="J47" s="231" t="s">
        <v>163</v>
      </c>
      <c r="K47" s="231" t="s">
        <v>163</v>
      </c>
      <c r="L47" s="231" t="s">
        <v>163</v>
      </c>
      <c r="M47" s="1"/>
      <c r="N47" s="1"/>
    </row>
    <row r="48" spans="1:14" x14ac:dyDescent="0.25">
      <c r="A48" s="252" t="s">
        <v>372</v>
      </c>
      <c r="B48" s="212"/>
      <c r="C48" s="212"/>
      <c r="D48" s="213" t="s">
        <v>373</v>
      </c>
      <c r="E48" s="210">
        <f>Schedules!D307</f>
        <v>0</v>
      </c>
      <c r="F48" s="214"/>
      <c r="G48" s="70">
        <f>Schedules!I312</f>
        <v>0</v>
      </c>
      <c r="H48" s="198" t="s">
        <v>163</v>
      </c>
      <c r="I48" s="231" t="s">
        <v>163</v>
      </c>
      <c r="J48" s="231" t="s">
        <v>163</v>
      </c>
      <c r="K48" s="231" t="s">
        <v>163</v>
      </c>
      <c r="L48" s="231" t="s">
        <v>163</v>
      </c>
      <c r="M48" s="1"/>
      <c r="N48" s="1"/>
    </row>
    <row r="49" spans="1:14" x14ac:dyDescent="0.25">
      <c r="A49" s="241" t="s">
        <v>374</v>
      </c>
      <c r="B49" s="191"/>
      <c r="C49" s="191"/>
      <c r="D49" s="191">
        <f>Schedules!E308</f>
        <v>0</v>
      </c>
      <c r="E49" s="191"/>
      <c r="F49" s="211"/>
      <c r="G49" s="90"/>
      <c r="H49" s="198" t="s">
        <v>163</v>
      </c>
      <c r="I49" s="231" t="s">
        <v>163</v>
      </c>
      <c r="J49" s="231" t="s">
        <v>163</v>
      </c>
      <c r="K49" s="231" t="s">
        <v>163</v>
      </c>
      <c r="L49" s="231" t="s">
        <v>163</v>
      </c>
      <c r="M49" s="1"/>
      <c r="N49" s="1"/>
    </row>
    <row r="50" spans="1:14" x14ac:dyDescent="0.25">
      <c r="A50" s="240" t="s">
        <v>367</v>
      </c>
      <c r="B50" s="45"/>
      <c r="C50" s="45"/>
      <c r="D50" s="45">
        <f>Schedules!G310</f>
        <v>0</v>
      </c>
      <c r="E50" s="45"/>
      <c r="F50" s="195">
        <f>D49-D50</f>
        <v>0</v>
      </c>
      <c r="G50" s="90"/>
      <c r="H50" s="192" t="s">
        <v>375</v>
      </c>
      <c r="I50" s="45"/>
      <c r="J50" s="45"/>
      <c r="K50" s="45"/>
      <c r="L50" s="45"/>
      <c r="M50" s="77">
        <f>SUM(M38:M49)</f>
        <v>0</v>
      </c>
      <c r="N50" s="253">
        <f>SUM(N38:N49)</f>
        <v>0</v>
      </c>
    </row>
    <row r="51" spans="1:14" x14ac:dyDescent="0.25">
      <c r="A51" s="246" t="s">
        <v>163</v>
      </c>
      <c r="B51" s="231" t="s">
        <v>163</v>
      </c>
      <c r="C51" s="231" t="s">
        <v>163</v>
      </c>
      <c r="D51" s="231" t="s">
        <v>163</v>
      </c>
      <c r="E51" s="231" t="s">
        <v>163</v>
      </c>
      <c r="F51" s="1"/>
      <c r="G51" s="1"/>
      <c r="H51" s="192" t="s">
        <v>376</v>
      </c>
      <c r="I51" s="45"/>
      <c r="J51" s="45"/>
      <c r="K51" s="45"/>
      <c r="L51" s="45"/>
      <c r="M51" s="77">
        <f>+M36+M50</f>
        <v>0</v>
      </c>
      <c r="N51" s="254">
        <f>+N36+N50</f>
        <v>0</v>
      </c>
    </row>
    <row r="52" spans="1:14" x14ac:dyDescent="0.25">
      <c r="A52" s="246" t="s">
        <v>163</v>
      </c>
      <c r="B52" s="231" t="s">
        <v>163</v>
      </c>
      <c r="C52" s="231" t="s">
        <v>163</v>
      </c>
      <c r="D52" s="231" t="s">
        <v>163</v>
      </c>
      <c r="E52" s="231" t="s">
        <v>163</v>
      </c>
      <c r="F52" s="1"/>
      <c r="G52" s="1"/>
      <c r="H52" s="192" t="s">
        <v>377</v>
      </c>
      <c r="I52" s="45"/>
      <c r="J52" s="45"/>
      <c r="K52" s="45"/>
      <c r="L52" s="45"/>
      <c r="M52" s="211"/>
      <c r="N52" s="255">
        <f>Deferred_Taxes!H138</f>
        <v>0</v>
      </c>
    </row>
    <row r="53" spans="1:14" x14ac:dyDescent="0.25">
      <c r="A53" s="246" t="s">
        <v>163</v>
      </c>
      <c r="B53" s="231" t="s">
        <v>163</v>
      </c>
      <c r="C53" s="231" t="s">
        <v>163</v>
      </c>
      <c r="D53" s="231" t="s">
        <v>163</v>
      </c>
      <c r="E53" s="231" t="s">
        <v>163</v>
      </c>
      <c r="F53" s="1"/>
      <c r="G53" s="1"/>
      <c r="H53" s="216" t="s">
        <v>378</v>
      </c>
      <c r="I53" s="210"/>
      <c r="J53" s="210"/>
      <c r="K53" s="210"/>
      <c r="L53" s="210"/>
      <c r="M53" s="72">
        <f>SUM(M51:M52)</f>
        <v>0</v>
      </c>
      <c r="N53" s="251">
        <f>SUM(N51:N52)</f>
        <v>0</v>
      </c>
    </row>
    <row r="54" spans="1:14" x14ac:dyDescent="0.25">
      <c r="A54" s="246" t="s">
        <v>163</v>
      </c>
      <c r="B54" s="231" t="s">
        <v>163</v>
      </c>
      <c r="C54" s="231" t="s">
        <v>163</v>
      </c>
      <c r="D54" s="231" t="s">
        <v>163</v>
      </c>
      <c r="E54" s="231" t="s">
        <v>163</v>
      </c>
      <c r="F54" s="1"/>
      <c r="G54" s="1"/>
      <c r="H54" s="217" t="s">
        <v>379</v>
      </c>
      <c r="I54" s="218"/>
      <c r="J54" s="218"/>
      <c r="K54" s="218"/>
      <c r="L54" s="218"/>
      <c r="M54" s="101">
        <f>$F$58-$M$53</f>
        <v>0</v>
      </c>
      <c r="N54" s="256">
        <f>$F$58-$M$53</f>
        <v>0</v>
      </c>
    </row>
    <row r="55" spans="1:14" x14ac:dyDescent="0.25">
      <c r="A55" s="246" t="s">
        <v>163</v>
      </c>
      <c r="B55" s="231" t="s">
        <v>163</v>
      </c>
      <c r="C55" s="231" t="s">
        <v>163</v>
      </c>
      <c r="D55" s="231" t="s">
        <v>163</v>
      </c>
      <c r="E55" s="231" t="s">
        <v>163</v>
      </c>
      <c r="F55" s="1"/>
      <c r="G55" s="1"/>
      <c r="H55" s="219"/>
      <c r="I55" s="219"/>
      <c r="J55" s="219"/>
      <c r="K55" s="219"/>
      <c r="L55" s="219"/>
      <c r="M55" s="220"/>
      <c r="N55" s="257"/>
    </row>
    <row r="56" spans="1:14" x14ac:dyDescent="0.25">
      <c r="A56" s="240" t="s">
        <v>380</v>
      </c>
      <c r="B56" s="45"/>
      <c r="C56" s="45"/>
      <c r="D56" s="45"/>
      <c r="E56" s="45"/>
      <c r="F56" s="77">
        <f>Schedules!G338</f>
        <v>0</v>
      </c>
      <c r="G56" s="215">
        <f>Schedules!H338</f>
        <v>0</v>
      </c>
      <c r="H56" s="216" t="s">
        <v>381</v>
      </c>
      <c r="I56" s="210"/>
      <c r="J56" s="210"/>
      <c r="K56" s="210"/>
      <c r="L56" s="210"/>
      <c r="M56" s="211"/>
      <c r="N56" s="251">
        <f>G58-F58-N52</f>
        <v>0</v>
      </c>
    </row>
    <row r="57" spans="1:14" x14ac:dyDescent="0.25">
      <c r="A57" s="240" t="s">
        <v>382</v>
      </c>
      <c r="B57" s="45"/>
      <c r="C57" s="45"/>
      <c r="D57" s="45"/>
      <c r="E57" s="45"/>
      <c r="F57" s="77">
        <f>SUM(F37:F56)</f>
        <v>0</v>
      </c>
      <c r="G57" s="215">
        <f>SUM(G37:G56)</f>
        <v>0</v>
      </c>
      <c r="H57" s="192" t="s">
        <v>383</v>
      </c>
      <c r="I57" s="45"/>
      <c r="J57" s="45"/>
      <c r="K57" s="45"/>
      <c r="L57" s="45"/>
      <c r="M57" s="77">
        <f>F58-M53+M55</f>
        <v>0</v>
      </c>
      <c r="N57" s="254">
        <f>G58-N53</f>
        <v>0</v>
      </c>
    </row>
    <row r="58" spans="1:14" x14ac:dyDescent="0.25">
      <c r="A58" s="240" t="s">
        <v>384</v>
      </c>
      <c r="B58" s="45"/>
      <c r="C58" s="45"/>
      <c r="D58" s="45"/>
      <c r="E58" s="45"/>
      <c r="F58" s="77">
        <f>+F36+F57</f>
        <v>0</v>
      </c>
      <c r="G58" s="77">
        <f>+G36+G57</f>
        <v>0</v>
      </c>
      <c r="H58" s="209" t="s">
        <v>385</v>
      </c>
      <c r="I58" s="210"/>
      <c r="J58" s="210"/>
      <c r="K58" s="210"/>
      <c r="L58" s="221"/>
      <c r="M58" s="72">
        <f>M53+M57</f>
        <v>0</v>
      </c>
      <c r="N58" s="251">
        <f>N53+N57</f>
        <v>0</v>
      </c>
    </row>
    <row r="59" spans="1:14" x14ac:dyDescent="0.25">
      <c r="A59" s="258"/>
      <c r="B59" s="233"/>
      <c r="C59" s="233"/>
      <c r="D59" s="233"/>
      <c r="E59" s="233"/>
      <c r="F59" s="233"/>
      <c r="G59" s="90"/>
      <c r="H59" s="163"/>
      <c r="I59" s="233"/>
      <c r="J59" s="233"/>
      <c r="K59" s="233"/>
      <c r="L59" s="233"/>
      <c r="M59" s="233"/>
      <c r="N59" s="250"/>
    </row>
    <row r="60" spans="1:14" x14ac:dyDescent="0.25">
      <c r="A60" s="259"/>
      <c r="B60" s="49"/>
      <c r="C60" s="49"/>
      <c r="D60" s="49"/>
      <c r="E60" s="49"/>
      <c r="F60" s="49"/>
      <c r="G60" s="203"/>
      <c r="H60" s="222"/>
      <c r="I60" s="49"/>
      <c r="J60" s="49"/>
      <c r="K60" s="49"/>
      <c r="L60" s="49"/>
      <c r="M60" s="49"/>
      <c r="N60" s="260"/>
    </row>
    <row r="61" spans="1:14" x14ac:dyDescent="0.25">
      <c r="A61" s="240" t="s">
        <v>386</v>
      </c>
      <c r="B61" s="45"/>
      <c r="C61" s="45"/>
      <c r="D61" s="45"/>
      <c r="E61" s="45"/>
      <c r="F61" s="200"/>
      <c r="G61" s="90"/>
      <c r="H61" s="192" t="s">
        <v>387</v>
      </c>
      <c r="I61" s="45"/>
      <c r="J61" s="45"/>
      <c r="K61" s="45"/>
      <c r="L61" s="45"/>
      <c r="M61" s="211"/>
      <c r="N61" s="260"/>
    </row>
    <row r="62" spans="1:14" x14ac:dyDescent="0.25">
      <c r="A62" s="241" t="s">
        <v>388</v>
      </c>
      <c r="B62" s="230"/>
      <c r="C62" s="230"/>
      <c r="D62" s="230"/>
      <c r="E62" s="230"/>
      <c r="F62" s="223">
        <f>Schedules!H356</f>
        <v>0</v>
      </c>
      <c r="G62" s="224">
        <f>Schedules!I356</f>
        <v>0</v>
      </c>
      <c r="H62" s="194" t="s">
        <v>389</v>
      </c>
      <c r="I62" s="191"/>
      <c r="J62" s="191"/>
      <c r="K62" s="191"/>
      <c r="L62" s="191"/>
      <c r="M62" s="1"/>
      <c r="N62" s="1"/>
    </row>
    <row r="63" spans="1:14" x14ac:dyDescent="0.25">
      <c r="A63" s="241" t="s">
        <v>390</v>
      </c>
      <c r="B63" s="191"/>
      <c r="C63" s="191"/>
      <c r="D63" s="191"/>
      <c r="E63" s="191"/>
      <c r="F63" s="137">
        <f>Schedules!I368</f>
        <v>0</v>
      </c>
      <c r="G63" s="196">
        <f>Schedules!I368</f>
        <v>0</v>
      </c>
      <c r="H63" s="194" t="s">
        <v>391</v>
      </c>
      <c r="I63" s="191"/>
      <c r="J63" s="191"/>
      <c r="K63" s="191"/>
      <c r="L63" s="191"/>
      <c r="M63" s="1"/>
      <c r="N63" s="1"/>
    </row>
    <row r="64" spans="1:14" x14ac:dyDescent="0.25">
      <c r="A64" s="241" t="s">
        <v>392</v>
      </c>
      <c r="B64" s="191"/>
      <c r="C64" s="191"/>
      <c r="D64" s="191"/>
      <c r="E64" s="191"/>
      <c r="F64" s="137">
        <f>Schedules!G121+Schedules!G339</f>
        <v>0</v>
      </c>
      <c r="G64" s="196">
        <f>Schedules!H121+Schedules!H339</f>
        <v>0</v>
      </c>
      <c r="H64" s="192" t="s">
        <v>393</v>
      </c>
      <c r="I64" s="45"/>
      <c r="J64" s="45"/>
      <c r="K64" s="45"/>
      <c r="L64" s="45"/>
      <c r="M64" s="211"/>
      <c r="N64" s="1"/>
    </row>
    <row r="65" spans="1:14" x14ac:dyDescent="0.25">
      <c r="A65" s="246" t="s">
        <v>163</v>
      </c>
      <c r="B65" s="231" t="s">
        <v>163</v>
      </c>
      <c r="C65" s="231" t="s">
        <v>163</v>
      </c>
      <c r="D65" s="231" t="s">
        <v>163</v>
      </c>
      <c r="E65" s="231" t="s">
        <v>163</v>
      </c>
      <c r="F65" s="1"/>
      <c r="G65" s="1"/>
      <c r="H65" s="192" t="s">
        <v>394</v>
      </c>
      <c r="I65" s="45"/>
      <c r="J65" s="45"/>
      <c r="K65" s="45"/>
      <c r="L65" s="45"/>
      <c r="M65" s="77">
        <f>SUM(M62:M64)</f>
        <v>0</v>
      </c>
      <c r="N65" s="253">
        <f>SUM(N62:N64)</f>
        <v>0</v>
      </c>
    </row>
    <row r="66" spans="1:14" x14ac:dyDescent="0.25">
      <c r="A66" s="246" t="s">
        <v>163</v>
      </c>
      <c r="B66" s="231" t="s">
        <v>163</v>
      </c>
      <c r="C66" s="231" t="s">
        <v>163</v>
      </c>
      <c r="D66" s="231" t="s">
        <v>163</v>
      </c>
      <c r="E66" s="231" t="s">
        <v>163</v>
      </c>
      <c r="F66" s="1"/>
      <c r="G66" s="1"/>
      <c r="H66" s="192" t="s">
        <v>395</v>
      </c>
      <c r="I66" s="45"/>
      <c r="J66" s="45"/>
      <c r="K66" s="45"/>
      <c r="L66" s="45"/>
      <c r="M66" s="77">
        <f>SUM(M65,M50,M36)</f>
        <v>0</v>
      </c>
      <c r="N66" s="254">
        <f>SUM(N65,N50,N36,N52)</f>
        <v>0</v>
      </c>
    </row>
    <row r="67" spans="1:14" x14ac:dyDescent="0.25">
      <c r="A67" s="261" t="s">
        <v>396</v>
      </c>
      <c r="B67" s="210"/>
      <c r="C67" s="210"/>
      <c r="D67" s="210"/>
      <c r="E67" s="210"/>
      <c r="F67" s="72">
        <f>SUM(F62:F66)</f>
        <v>0</v>
      </c>
      <c r="G67" s="201">
        <f>SUM(G62:G66)</f>
        <v>0</v>
      </c>
      <c r="H67" s="192" t="s">
        <v>397</v>
      </c>
      <c r="I67" s="45"/>
      <c r="J67" s="45"/>
      <c r="K67" s="45"/>
      <c r="L67" s="45"/>
      <c r="M67" s="77">
        <f>F68-M66</f>
        <v>0</v>
      </c>
      <c r="N67" s="253">
        <f>G68-N66</f>
        <v>0</v>
      </c>
    </row>
    <row r="68" spans="1:14" x14ac:dyDescent="0.25">
      <c r="A68" s="262" t="s">
        <v>398</v>
      </c>
      <c r="B68" s="263"/>
      <c r="C68" s="263"/>
      <c r="D68" s="263"/>
      <c r="E68" s="263"/>
      <c r="F68" s="264">
        <f>F36+F57+F67</f>
        <v>0</v>
      </c>
      <c r="G68" s="265">
        <f>G36+G57+G67</f>
        <v>0</v>
      </c>
      <c r="H68" s="266" t="s">
        <v>399</v>
      </c>
      <c r="I68" s="263"/>
      <c r="J68" s="263"/>
      <c r="K68" s="263"/>
      <c r="L68" s="263"/>
      <c r="M68" s="264">
        <f>M66+M67</f>
        <v>0</v>
      </c>
      <c r="N68" s="267">
        <f>N66+N67</f>
        <v>0</v>
      </c>
    </row>
    <row r="69" spans="1:1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6" x14ac:dyDescent="0.3">
      <c r="A70" s="225" t="s">
        <v>469</v>
      </c>
      <c r="B70" s="225"/>
      <c r="C70" s="225"/>
      <c r="D70" s="225"/>
      <c r="E70" s="225"/>
      <c r="F70" s="225"/>
      <c r="G70" s="225"/>
      <c r="H70" s="225"/>
      <c r="I70" s="225"/>
      <c r="K70" s="225"/>
      <c r="M70" s="4"/>
      <c r="N70" s="4"/>
    </row>
    <row r="71" spans="1:14" ht="15.6" x14ac:dyDescent="0.3">
      <c r="L71" s="226" t="s">
        <v>504</v>
      </c>
      <c r="M71" s="4"/>
    </row>
    <row r="72" spans="1:14" ht="15.6" customHeight="1" x14ac:dyDescent="0.3">
      <c r="B72" s="225"/>
      <c r="C72" s="225"/>
      <c r="D72" s="226" t="s">
        <v>400</v>
      </c>
      <c r="E72" s="225"/>
      <c r="F72" s="226" t="s">
        <v>400</v>
      </c>
      <c r="G72" s="225"/>
      <c r="H72" s="226" t="s">
        <v>45</v>
      </c>
      <c r="J72" s="325" t="s">
        <v>45</v>
      </c>
      <c r="K72" s="225"/>
      <c r="L72" s="226" t="s">
        <v>45</v>
      </c>
      <c r="M72" s="226"/>
    </row>
    <row r="73" spans="1:14" ht="19.2" x14ac:dyDescent="0.6">
      <c r="A73" s="225"/>
      <c r="B73" s="225"/>
      <c r="C73" s="225"/>
      <c r="D73" s="323" t="s">
        <v>27</v>
      </c>
      <c r="F73" s="226" t="s">
        <v>502</v>
      </c>
      <c r="H73" s="226" t="s">
        <v>499</v>
      </c>
      <c r="J73" s="325" t="s">
        <v>505</v>
      </c>
      <c r="K73" s="226"/>
      <c r="L73" s="226" t="s">
        <v>499</v>
      </c>
      <c r="M73" s="227"/>
    </row>
    <row r="74" spans="1:14" ht="16.8" x14ac:dyDescent="0.4">
      <c r="A74" s="225"/>
      <c r="B74" s="225"/>
      <c r="C74" s="225"/>
      <c r="D74" s="323" t="s">
        <v>498</v>
      </c>
      <c r="F74" s="328" t="s">
        <v>503</v>
      </c>
      <c r="H74" s="324" t="s">
        <v>501</v>
      </c>
      <c r="I74" s="228"/>
      <c r="J74" s="325" t="s">
        <v>501</v>
      </c>
      <c r="K74" s="226"/>
      <c r="L74" s="326" t="s">
        <v>500</v>
      </c>
      <c r="N74" s="225"/>
    </row>
    <row r="75" spans="1:14" ht="15.6" x14ac:dyDescent="0.3">
      <c r="A75" s="225"/>
      <c r="B75" s="225"/>
      <c r="C75" s="229" t="s">
        <v>401</v>
      </c>
      <c r="D75" s="270" t="e">
        <f>F36/M36</f>
        <v>#DIV/0!</v>
      </c>
      <c r="E75" s="351">
        <f>F36-M36</f>
        <v>0</v>
      </c>
      <c r="F75" s="351"/>
      <c r="H75" s="270" t="e">
        <f>M66/F68</f>
        <v>#DIV/0!</v>
      </c>
      <c r="J75" s="270" t="e">
        <f>M67/F68</f>
        <v>#DIV/0!</v>
      </c>
      <c r="K75" s="225"/>
      <c r="L75" s="270" t="e">
        <f>M66/M67</f>
        <v>#DIV/0!</v>
      </c>
    </row>
    <row r="76" spans="1:14" ht="15.6" x14ac:dyDescent="0.3">
      <c r="A76" s="225"/>
      <c r="B76" s="225"/>
      <c r="C76" s="229" t="s">
        <v>402</v>
      </c>
      <c r="D76" s="270" t="e">
        <f>G36/N36</f>
        <v>#DIV/0!</v>
      </c>
      <c r="E76" s="351">
        <f>G36-N36</f>
        <v>0</v>
      </c>
      <c r="F76" s="351"/>
      <c r="H76" s="270" t="e">
        <f>N66/G68</f>
        <v>#DIV/0!</v>
      </c>
      <c r="J76" s="270" t="e">
        <f>N67/G68</f>
        <v>#DIV/0!</v>
      </c>
      <c r="K76" s="225"/>
      <c r="L76" s="270" t="e">
        <f>N66/N67</f>
        <v>#DIV/0!</v>
      </c>
      <c r="M76" s="4"/>
      <c r="N76" s="225"/>
    </row>
    <row r="77" spans="1:14" ht="15.6" x14ac:dyDescent="0.3">
      <c r="A77" s="225"/>
      <c r="B77" s="225"/>
      <c r="C77" s="225"/>
      <c r="D77" s="225"/>
      <c r="E77" s="225"/>
      <c r="I77" s="225"/>
      <c r="J77" s="225"/>
      <c r="K77" s="225"/>
      <c r="L77" s="225"/>
      <c r="M77" s="4"/>
      <c r="N77" s="225"/>
    </row>
    <row r="78" spans="1:14" ht="15.6" x14ac:dyDescent="0.3">
      <c r="A78" s="225"/>
      <c r="B78" s="225"/>
      <c r="C78" s="225"/>
      <c r="D78" s="225"/>
      <c r="K78" s="225"/>
      <c r="L78" s="225"/>
      <c r="M78" s="4"/>
      <c r="N78" s="225"/>
    </row>
    <row r="79" spans="1:14" ht="15.6" x14ac:dyDescent="0.3">
      <c r="A79" s="225"/>
      <c r="B79" s="225"/>
      <c r="C79" s="225"/>
      <c r="D79" s="225"/>
      <c r="K79" s="225"/>
      <c r="L79" s="225"/>
      <c r="M79" s="4"/>
      <c r="N79" s="225"/>
    </row>
    <row r="80" spans="1:14" ht="15.6" x14ac:dyDescent="0.3">
      <c r="A80" s="225"/>
      <c r="B80" s="225"/>
      <c r="C80" s="225"/>
      <c r="D80" s="225"/>
      <c r="K80" s="225"/>
      <c r="L80" s="225"/>
      <c r="M80" s="4"/>
      <c r="N80" s="225"/>
    </row>
    <row r="81" spans="1:14" x14ac:dyDescent="0.25">
      <c r="A81" s="4"/>
      <c r="B81" s="4"/>
      <c r="C81" s="4"/>
      <c r="D81" s="4"/>
      <c r="K81" s="4"/>
      <c r="L81" s="4"/>
      <c r="M81" s="4"/>
      <c r="N81" s="4"/>
    </row>
    <row r="82" spans="1:1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</row>
  </sheetData>
  <sheetProtection sheet="1" objects="1" scenarios="1"/>
  <mergeCells count="4">
    <mergeCell ref="K4:N4"/>
    <mergeCell ref="B6:E6"/>
    <mergeCell ref="E75:F75"/>
    <mergeCell ref="E76:F76"/>
  </mergeCells>
  <printOptions horizontalCentered="1" verticalCentered="1" gridLinesSet="0"/>
  <pageMargins left="0.25" right="0.25" top="0.75" bottom="0.75" header="0.3" footer="0.3"/>
  <pageSetup scale="78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3:J144"/>
  <sheetViews>
    <sheetView showGridLines="0" view="pageBreakPreview" zoomScaleNormal="100" zoomScaleSheetLayoutView="100" workbookViewId="0">
      <selection activeCell="G10" sqref="G10"/>
    </sheetView>
  </sheetViews>
  <sheetFormatPr defaultRowHeight="13.2" x14ac:dyDescent="0.25"/>
  <cols>
    <col min="1" max="1" width="14.6640625" style="3" customWidth="1"/>
    <col min="2" max="2" width="11.6640625" style="3" customWidth="1"/>
    <col min="3" max="5" width="8.88671875" style="3"/>
    <col min="6" max="8" width="10.77734375" style="3" customWidth="1"/>
    <col min="9" max="16384" width="8.88671875" style="3"/>
  </cols>
  <sheetData>
    <row r="3" spans="1:10" x14ac:dyDescent="0.25">
      <c r="A3" s="3" t="s">
        <v>403</v>
      </c>
    </row>
    <row r="5" spans="1:10" x14ac:dyDescent="0.25">
      <c r="A5" s="5" t="s">
        <v>404</v>
      </c>
      <c r="B5" s="4"/>
      <c r="C5" s="4"/>
      <c r="D5" s="4"/>
      <c r="E5" s="4"/>
      <c r="F5" s="4"/>
      <c r="G5" s="4"/>
      <c r="H5" s="4"/>
      <c r="I5" s="4"/>
      <c r="J5" s="4"/>
    </row>
    <row r="6" spans="1:10" ht="13.8" thickBot="1" x14ac:dyDescent="0.3">
      <c r="A6" s="4" t="str">
        <f>Schedules!E11</f>
        <v>Michigan Example Fruit Farm</v>
      </c>
      <c r="B6" s="4"/>
      <c r="C6" s="4"/>
      <c r="D6" s="4"/>
      <c r="E6" s="4"/>
      <c r="F6" s="4"/>
      <c r="G6" s="302">
        <f>Schedules!E12</f>
        <v>41183</v>
      </c>
      <c r="H6" s="4"/>
      <c r="I6" s="4"/>
      <c r="J6" s="4"/>
    </row>
    <row r="7" spans="1:10" ht="13.8" thickTop="1" x14ac:dyDescent="0.25">
      <c r="A7" s="284" t="s">
        <v>405</v>
      </c>
      <c r="B7" s="18"/>
      <c r="C7" s="18"/>
      <c r="D7" s="18"/>
      <c r="E7" s="18"/>
      <c r="F7" s="18"/>
      <c r="G7" s="18"/>
      <c r="H7" s="54"/>
      <c r="I7" s="4"/>
      <c r="J7" s="4"/>
    </row>
    <row r="8" spans="1:10" x14ac:dyDescent="0.25">
      <c r="A8" s="28"/>
      <c r="B8" s="4"/>
      <c r="C8" s="4"/>
      <c r="D8" s="4"/>
      <c r="E8" s="4"/>
      <c r="F8" s="37" t="s">
        <v>46</v>
      </c>
      <c r="G8" s="37" t="s">
        <v>406</v>
      </c>
      <c r="H8" s="85"/>
      <c r="I8" s="4"/>
      <c r="J8" s="4"/>
    </row>
    <row r="9" spans="1:10" x14ac:dyDescent="0.25">
      <c r="A9" s="47" t="s">
        <v>407</v>
      </c>
      <c r="B9" s="9"/>
      <c r="C9" s="9"/>
      <c r="D9" s="9"/>
      <c r="E9" s="9"/>
      <c r="F9" s="41" t="s">
        <v>51</v>
      </c>
      <c r="G9" s="41" t="s">
        <v>182</v>
      </c>
      <c r="H9" s="88"/>
      <c r="I9" s="4"/>
      <c r="J9" s="4"/>
    </row>
    <row r="10" spans="1:10" x14ac:dyDescent="0.25">
      <c r="A10" s="7" t="s">
        <v>336</v>
      </c>
      <c r="B10" s="4"/>
      <c r="C10" s="4"/>
      <c r="D10" s="4"/>
      <c r="E10" s="4"/>
      <c r="F10" s="43">
        <f>Balance_Sheet!G9</f>
        <v>0</v>
      </c>
      <c r="G10" s="1">
        <v>0</v>
      </c>
      <c r="H10" s="85"/>
      <c r="I10" s="4"/>
      <c r="J10" s="4"/>
    </row>
    <row r="11" spans="1:10" x14ac:dyDescent="0.25">
      <c r="A11" s="7" t="s">
        <v>338</v>
      </c>
      <c r="B11" s="4"/>
      <c r="C11" s="4"/>
      <c r="D11" s="4"/>
      <c r="E11" s="4"/>
      <c r="F11" s="43">
        <f>Balance_Sheet!G10</f>
        <v>0</v>
      </c>
      <c r="G11" s="1">
        <v>0</v>
      </c>
      <c r="H11" s="85"/>
      <c r="I11" s="4"/>
      <c r="J11" s="4"/>
    </row>
    <row r="12" spans="1:10" x14ac:dyDescent="0.25">
      <c r="A12" s="7" t="s">
        <v>340</v>
      </c>
      <c r="B12" s="4"/>
      <c r="C12" s="4"/>
      <c r="D12" s="4"/>
      <c r="E12" s="4"/>
      <c r="F12" s="43">
        <f>Balance_Sheet!G11</f>
        <v>0</v>
      </c>
      <c r="G12" s="1">
        <v>0</v>
      </c>
      <c r="H12" s="85"/>
      <c r="I12" s="4"/>
      <c r="J12" s="4"/>
    </row>
    <row r="13" spans="1:10" x14ac:dyDescent="0.25">
      <c r="A13" s="7" t="s">
        <v>408</v>
      </c>
      <c r="B13" s="4"/>
      <c r="C13" s="4"/>
      <c r="D13" s="4"/>
      <c r="E13" s="4"/>
      <c r="F13" s="43">
        <f>Balance_Sheet!G12</f>
        <v>0</v>
      </c>
      <c r="G13" s="43">
        <f>F13</f>
        <v>0</v>
      </c>
      <c r="H13" s="85"/>
      <c r="I13" s="4"/>
      <c r="J13" s="4"/>
    </row>
    <row r="14" spans="1:10" x14ac:dyDescent="0.25">
      <c r="A14" s="7" t="s">
        <v>409</v>
      </c>
      <c r="B14" s="4"/>
      <c r="C14" s="4"/>
      <c r="D14" s="4"/>
      <c r="E14" s="4"/>
      <c r="F14" s="43">
        <f>Balance_Sheet!G13</f>
        <v>0</v>
      </c>
      <c r="G14" s="1">
        <v>0</v>
      </c>
      <c r="H14" s="85"/>
      <c r="I14" s="4"/>
      <c r="J14" s="4"/>
    </row>
    <row r="15" spans="1:10" x14ac:dyDescent="0.25">
      <c r="A15" s="7" t="s">
        <v>410</v>
      </c>
      <c r="B15" s="4"/>
      <c r="C15" s="4"/>
      <c r="D15" s="4"/>
      <c r="E15" s="4"/>
      <c r="F15" s="43">
        <f>Balance_Sheet!G14</f>
        <v>0</v>
      </c>
      <c r="G15" s="1">
        <v>0</v>
      </c>
      <c r="H15" s="85"/>
      <c r="I15" s="4"/>
      <c r="J15" s="4"/>
    </row>
    <row r="16" spans="1:10" x14ac:dyDescent="0.25">
      <c r="A16" s="7" t="s">
        <v>348</v>
      </c>
      <c r="B16" s="4"/>
      <c r="C16" s="4"/>
      <c r="D16" s="4"/>
      <c r="E16" s="4"/>
      <c r="F16" s="43">
        <f>Balance_Sheet!G15</f>
        <v>0</v>
      </c>
      <c r="G16" s="1">
        <v>0</v>
      </c>
      <c r="H16" s="85"/>
      <c r="I16" s="4"/>
      <c r="J16" s="4"/>
    </row>
    <row r="17" spans="1:10" x14ac:dyDescent="0.25">
      <c r="A17" s="7" t="s">
        <v>351</v>
      </c>
      <c r="B17" s="4"/>
      <c r="C17" s="4"/>
      <c r="D17" s="4"/>
      <c r="E17" s="4"/>
      <c r="F17" s="43">
        <f>Balance_Sheet!G18</f>
        <v>0</v>
      </c>
      <c r="G17" s="43">
        <f>Schedules!F154</f>
        <v>0</v>
      </c>
      <c r="H17" s="85"/>
      <c r="I17" s="4"/>
      <c r="J17" s="4"/>
    </row>
    <row r="18" spans="1:10" x14ac:dyDescent="0.25">
      <c r="A18" s="7" t="s">
        <v>411</v>
      </c>
      <c r="B18" s="4"/>
      <c r="C18" s="4"/>
      <c r="D18" s="4"/>
      <c r="E18" s="4"/>
      <c r="F18" s="43">
        <f>Schedules!I166</f>
        <v>0</v>
      </c>
      <c r="G18" s="1">
        <v>0</v>
      </c>
      <c r="H18" s="85"/>
      <c r="I18" s="4"/>
      <c r="J18" s="4"/>
    </row>
    <row r="19" spans="1:10" x14ac:dyDescent="0.25">
      <c r="A19" s="7" t="s">
        <v>412</v>
      </c>
      <c r="B19" s="4"/>
      <c r="C19" s="4"/>
      <c r="D19" s="4"/>
      <c r="E19" s="4"/>
      <c r="F19" s="43">
        <f>Balance_Sheet!G31</f>
        <v>0</v>
      </c>
      <c r="G19" s="43">
        <f>Schedules!H186</f>
        <v>0</v>
      </c>
      <c r="H19" s="85"/>
      <c r="I19" s="4"/>
      <c r="J19" s="4"/>
    </row>
    <row r="20" spans="1:10" x14ac:dyDescent="0.25">
      <c r="A20" s="285" t="s">
        <v>413</v>
      </c>
      <c r="B20" s="286"/>
      <c r="C20" s="286"/>
      <c r="D20" s="286"/>
      <c r="E20" s="4"/>
      <c r="F20" s="1">
        <v>0</v>
      </c>
      <c r="G20" s="1">
        <v>0</v>
      </c>
      <c r="H20" s="85"/>
      <c r="I20" s="4"/>
      <c r="J20" s="4"/>
    </row>
    <row r="21" spans="1:10" x14ac:dyDescent="0.25">
      <c r="A21" s="285" t="s">
        <v>38</v>
      </c>
      <c r="B21" s="286"/>
      <c r="C21" s="286"/>
      <c r="D21" s="286"/>
      <c r="E21" s="4"/>
      <c r="F21" s="1">
        <v>0</v>
      </c>
      <c r="G21" s="1">
        <v>0</v>
      </c>
      <c r="H21" s="85"/>
      <c r="I21" s="4"/>
      <c r="J21" s="4"/>
    </row>
    <row r="22" spans="1:10" x14ac:dyDescent="0.25">
      <c r="A22" s="285" t="s">
        <v>38</v>
      </c>
      <c r="B22" s="286"/>
      <c r="C22" s="286"/>
      <c r="D22" s="286"/>
      <c r="E22" s="4"/>
      <c r="F22" s="1">
        <v>0</v>
      </c>
      <c r="G22" s="1">
        <v>0</v>
      </c>
      <c r="H22" s="85"/>
      <c r="I22" s="4"/>
      <c r="J22" s="4"/>
    </row>
    <row r="23" spans="1:10" x14ac:dyDescent="0.25">
      <c r="A23" s="28"/>
      <c r="B23" s="4"/>
      <c r="C23" s="5" t="s">
        <v>414</v>
      </c>
      <c r="D23" s="4"/>
      <c r="E23" s="4"/>
      <c r="F23" s="43">
        <f>SUM(F10:F22)</f>
        <v>0</v>
      </c>
      <c r="G23" s="16"/>
      <c r="H23" s="85"/>
      <c r="I23" s="4"/>
      <c r="J23" s="4"/>
    </row>
    <row r="24" spans="1:10" x14ac:dyDescent="0.25">
      <c r="A24" s="28"/>
      <c r="B24" s="4"/>
      <c r="C24" s="5" t="s">
        <v>415</v>
      </c>
      <c r="D24" s="4"/>
      <c r="E24" s="4"/>
      <c r="F24" s="4"/>
      <c r="G24" s="43">
        <f>SUM(G10:G22)</f>
        <v>0</v>
      </c>
      <c r="H24" s="85"/>
      <c r="I24" s="4"/>
      <c r="J24" s="4"/>
    </row>
    <row r="25" spans="1:10" x14ac:dyDescent="0.25">
      <c r="A25" s="7" t="s">
        <v>416</v>
      </c>
      <c r="B25" s="4"/>
      <c r="C25" s="4"/>
      <c r="D25" s="4"/>
      <c r="E25" s="4"/>
      <c r="G25" s="4"/>
      <c r="H25" s="196">
        <f>F23-G24</f>
        <v>0</v>
      </c>
      <c r="I25" s="4"/>
      <c r="J25" s="4"/>
    </row>
    <row r="26" spans="1:10" x14ac:dyDescent="0.25">
      <c r="A26" s="28"/>
      <c r="B26" s="4"/>
      <c r="C26" s="4"/>
      <c r="D26" s="4"/>
      <c r="E26" s="4"/>
      <c r="F26" s="4"/>
      <c r="G26" s="4"/>
      <c r="H26" s="85"/>
      <c r="I26" s="4"/>
      <c r="J26" s="4"/>
    </row>
    <row r="27" spans="1:10" x14ac:dyDescent="0.25">
      <c r="A27" s="287" t="s">
        <v>417</v>
      </c>
      <c r="B27" s="99"/>
      <c r="C27" s="99"/>
      <c r="D27" s="99"/>
      <c r="E27" s="99"/>
      <c r="F27" s="99"/>
      <c r="G27" s="99"/>
      <c r="H27" s="288"/>
      <c r="I27" s="4"/>
      <c r="J27" s="4"/>
    </row>
    <row r="28" spans="1:10" x14ac:dyDescent="0.25">
      <c r="A28" s="7" t="s">
        <v>335</v>
      </c>
      <c r="B28" s="4"/>
      <c r="C28" s="4"/>
      <c r="D28" s="4"/>
      <c r="E28" s="4"/>
      <c r="F28" s="43">
        <f>Balance_Sheet!N8</f>
        <v>0</v>
      </c>
      <c r="G28" s="4"/>
      <c r="H28" s="85"/>
      <c r="I28" s="4"/>
      <c r="J28" s="4"/>
    </row>
    <row r="29" spans="1:10" x14ac:dyDescent="0.25">
      <c r="A29" s="7" t="s">
        <v>337</v>
      </c>
      <c r="B29" s="4"/>
      <c r="C29" s="4"/>
      <c r="D29" s="4"/>
      <c r="E29" s="4"/>
      <c r="F29" s="43">
        <f>Balance_Sheet!N9</f>
        <v>0</v>
      </c>
      <c r="G29" s="4"/>
      <c r="H29" s="85"/>
      <c r="I29" s="4"/>
      <c r="J29" s="4"/>
    </row>
    <row r="30" spans="1:10" x14ac:dyDescent="0.25">
      <c r="A30" s="7" t="s">
        <v>418</v>
      </c>
      <c r="B30" s="4"/>
      <c r="C30" s="4"/>
      <c r="D30" s="4"/>
      <c r="E30" s="4"/>
      <c r="F30" s="43">
        <f>Balance_Sheet!N12</f>
        <v>0</v>
      </c>
      <c r="G30" s="4"/>
      <c r="H30" s="85"/>
      <c r="I30" s="4"/>
      <c r="J30" s="4"/>
    </row>
    <row r="31" spans="1:10" x14ac:dyDescent="0.25">
      <c r="A31" s="7" t="s">
        <v>419</v>
      </c>
      <c r="B31" s="4"/>
      <c r="C31" s="4"/>
      <c r="D31" s="4"/>
      <c r="E31" s="4"/>
      <c r="F31" s="43">
        <f>Balance_Sheet!N13</f>
        <v>0</v>
      </c>
      <c r="G31" s="4"/>
      <c r="H31" s="85"/>
      <c r="I31" s="4"/>
      <c r="J31" s="4"/>
    </row>
    <row r="32" spans="1:10" x14ac:dyDescent="0.25">
      <c r="A32" s="7" t="s">
        <v>420</v>
      </c>
      <c r="B32" s="4"/>
      <c r="C32" s="4"/>
      <c r="D32" s="4"/>
      <c r="E32" s="4"/>
      <c r="F32" s="43">
        <f>Balance_Sheet!N14</f>
        <v>0</v>
      </c>
      <c r="G32" s="4"/>
      <c r="H32" s="85"/>
      <c r="I32" s="4"/>
      <c r="J32" s="4"/>
    </row>
    <row r="33" spans="1:10" x14ac:dyDescent="0.25">
      <c r="A33" s="7" t="s">
        <v>421</v>
      </c>
      <c r="B33" s="4"/>
      <c r="F33" s="43">
        <f>Balance_Sheet!N28</f>
        <v>0</v>
      </c>
      <c r="G33" s="4"/>
      <c r="H33" s="85"/>
      <c r="I33" s="4"/>
      <c r="J33" s="4"/>
    </row>
    <row r="34" spans="1:10" x14ac:dyDescent="0.25">
      <c r="A34" s="285" t="s">
        <v>422</v>
      </c>
      <c r="B34" s="286"/>
      <c r="C34" s="286"/>
      <c r="D34" s="286"/>
      <c r="F34" s="1">
        <v>0</v>
      </c>
      <c r="G34" s="4"/>
      <c r="H34" s="85"/>
      <c r="I34" s="4"/>
      <c r="J34" s="4"/>
    </row>
    <row r="35" spans="1:10" x14ac:dyDescent="0.25">
      <c r="A35" s="285" t="s">
        <v>423</v>
      </c>
      <c r="B35" s="286"/>
      <c r="C35" s="286"/>
      <c r="D35" s="286"/>
      <c r="E35" s="4"/>
      <c r="F35" s="1">
        <v>0</v>
      </c>
      <c r="G35" s="4"/>
      <c r="H35" s="85"/>
      <c r="I35" s="4"/>
      <c r="J35" s="4"/>
    </row>
    <row r="36" spans="1:10" x14ac:dyDescent="0.25">
      <c r="A36" s="285" t="s">
        <v>423</v>
      </c>
      <c r="B36" s="286"/>
      <c r="C36" s="286"/>
      <c r="D36" s="286"/>
      <c r="E36" s="4"/>
      <c r="F36" s="1">
        <v>0</v>
      </c>
      <c r="G36" s="4"/>
      <c r="H36" s="85"/>
      <c r="I36" s="4"/>
      <c r="J36" s="4"/>
    </row>
    <row r="37" spans="1:10" x14ac:dyDescent="0.25">
      <c r="A37" s="285" t="s">
        <v>423</v>
      </c>
      <c r="B37" s="286"/>
      <c r="C37" s="286"/>
      <c r="D37" s="286"/>
      <c r="E37" s="4"/>
      <c r="F37" s="1">
        <v>0</v>
      </c>
      <c r="G37" s="4"/>
      <c r="H37" s="85"/>
      <c r="I37" s="4"/>
      <c r="J37" s="4"/>
    </row>
    <row r="38" spans="1:10" x14ac:dyDescent="0.25">
      <c r="A38" s="28"/>
      <c r="B38" s="4"/>
      <c r="C38" s="5" t="s">
        <v>424</v>
      </c>
      <c r="D38" s="4"/>
      <c r="F38" s="4"/>
      <c r="G38" s="43">
        <f>SUM(F28:F37)</f>
        <v>0</v>
      </c>
      <c r="H38" s="85"/>
      <c r="I38" s="4"/>
      <c r="J38" s="4"/>
    </row>
    <row r="39" spans="1:10" x14ac:dyDescent="0.25">
      <c r="A39" s="28"/>
      <c r="B39" s="4"/>
      <c r="C39" s="4"/>
      <c r="D39" s="4"/>
      <c r="E39" s="4"/>
      <c r="F39" s="4"/>
      <c r="G39" s="4"/>
      <c r="H39" s="85"/>
      <c r="I39" s="4"/>
      <c r="J39" s="4"/>
    </row>
    <row r="40" spans="1:10" x14ac:dyDescent="0.25">
      <c r="A40" s="7" t="s">
        <v>425</v>
      </c>
      <c r="B40" s="4"/>
      <c r="C40" s="4"/>
      <c r="D40" s="4"/>
      <c r="E40" s="4"/>
      <c r="F40" s="4"/>
      <c r="G40" s="4"/>
      <c r="H40" s="196">
        <f>H25-G38</f>
        <v>0</v>
      </c>
      <c r="I40" s="4"/>
      <c r="J40" s="4"/>
    </row>
    <row r="41" spans="1:10" x14ac:dyDescent="0.25">
      <c r="A41" s="7" t="s">
        <v>426</v>
      </c>
      <c r="F41" s="4"/>
      <c r="G41" s="4"/>
      <c r="H41" s="1">
        <v>0</v>
      </c>
      <c r="I41" s="4"/>
      <c r="J41" s="4"/>
    </row>
    <row r="42" spans="1:10" x14ac:dyDescent="0.25">
      <c r="A42" s="7" t="s">
        <v>427</v>
      </c>
      <c r="F42" s="4"/>
      <c r="G42" s="4"/>
      <c r="H42" s="196">
        <f>H40-H41</f>
        <v>0</v>
      </c>
      <c r="I42" s="4"/>
      <c r="J42" s="4"/>
    </row>
    <row r="43" spans="1:10" x14ac:dyDescent="0.25">
      <c r="A43" s="28"/>
      <c r="F43" s="4"/>
      <c r="G43" s="4"/>
      <c r="H43" s="85"/>
      <c r="I43" s="4"/>
      <c r="J43" s="4"/>
    </row>
    <row r="44" spans="1:10" x14ac:dyDescent="0.25">
      <c r="A44" s="28"/>
      <c r="F44" s="37" t="s">
        <v>428</v>
      </c>
      <c r="G44" s="37" t="s">
        <v>172</v>
      </c>
      <c r="H44" s="85"/>
      <c r="I44" s="4"/>
      <c r="J44" s="4"/>
    </row>
    <row r="45" spans="1:10" x14ac:dyDescent="0.25">
      <c r="A45" s="28"/>
      <c r="B45" s="4"/>
      <c r="C45" s="4"/>
      <c r="D45" s="4"/>
      <c r="F45" s="37" t="s">
        <v>429</v>
      </c>
      <c r="G45" s="37" t="s">
        <v>318</v>
      </c>
      <c r="H45" s="85"/>
      <c r="I45" s="4"/>
      <c r="J45" s="4"/>
    </row>
    <row r="46" spans="1:10" x14ac:dyDescent="0.25">
      <c r="A46" s="7" t="s">
        <v>430</v>
      </c>
      <c r="B46" s="4"/>
      <c r="C46" s="4"/>
      <c r="D46" s="4"/>
      <c r="F46" s="316">
        <v>0</v>
      </c>
      <c r="G46" s="43">
        <f>H42*F46</f>
        <v>0</v>
      </c>
      <c r="H46" s="85"/>
      <c r="I46" s="4"/>
      <c r="J46" s="4"/>
    </row>
    <row r="47" spans="1:10" x14ac:dyDescent="0.25">
      <c r="A47" s="7" t="s">
        <v>431</v>
      </c>
      <c r="C47" s="4"/>
      <c r="D47" s="4"/>
      <c r="F47" s="316">
        <v>0</v>
      </c>
      <c r="G47" s="43">
        <f>H42*F47</f>
        <v>0</v>
      </c>
      <c r="H47" s="85"/>
      <c r="I47" s="4"/>
      <c r="J47" s="4"/>
    </row>
    <row r="48" spans="1:10" x14ac:dyDescent="0.25">
      <c r="A48" s="7" t="s">
        <v>432</v>
      </c>
      <c r="B48" s="4"/>
      <c r="C48" s="4"/>
      <c r="D48" s="4"/>
      <c r="F48" s="316">
        <v>0</v>
      </c>
      <c r="G48" s="43">
        <f>H42*F48</f>
        <v>0</v>
      </c>
      <c r="H48" s="85"/>
      <c r="I48" s="4"/>
      <c r="J48" s="4"/>
    </row>
    <row r="49" spans="1:10" x14ac:dyDescent="0.25">
      <c r="A49" s="7" t="s">
        <v>433</v>
      </c>
      <c r="B49" s="4"/>
      <c r="C49" s="4"/>
      <c r="D49" s="4"/>
      <c r="F49" s="206"/>
      <c r="G49" s="16"/>
      <c r="H49" s="85"/>
      <c r="I49" s="4"/>
      <c r="J49" s="4"/>
    </row>
    <row r="50" spans="1:10" x14ac:dyDescent="0.25">
      <c r="A50" s="7" t="s">
        <v>434</v>
      </c>
      <c r="B50" s="4"/>
      <c r="C50" s="4"/>
      <c r="D50" s="4"/>
      <c r="F50" s="316">
        <v>0</v>
      </c>
      <c r="G50" s="16"/>
      <c r="H50" s="85"/>
      <c r="I50" s="4"/>
      <c r="J50" s="4"/>
    </row>
    <row r="51" spans="1:10" x14ac:dyDescent="0.25">
      <c r="A51" s="7" t="s">
        <v>435</v>
      </c>
      <c r="B51" s="4"/>
      <c r="C51" s="4"/>
      <c r="D51" s="4"/>
      <c r="F51" s="316">
        <v>0</v>
      </c>
      <c r="G51" s="16"/>
      <c r="H51" s="85"/>
      <c r="I51" s="4"/>
      <c r="J51" s="4"/>
    </row>
    <row r="52" spans="1:10" x14ac:dyDescent="0.25">
      <c r="A52" s="7" t="s">
        <v>436</v>
      </c>
      <c r="F52" s="1">
        <v>0</v>
      </c>
      <c r="G52" s="43">
        <f>IF(H42&lt;=0,0,IF(H42&gt;F52,F52*(F50+F51)+(H42-F52)*F51,H42*(F50+F51)))</f>
        <v>0</v>
      </c>
      <c r="H52" s="85"/>
      <c r="I52" s="4"/>
      <c r="J52" s="4"/>
    </row>
    <row r="53" spans="1:10" x14ac:dyDescent="0.25">
      <c r="A53" s="28"/>
      <c r="H53" s="85"/>
      <c r="I53" s="4"/>
      <c r="J53" s="4"/>
    </row>
    <row r="54" spans="1:10" ht="13.8" thickBot="1" x14ac:dyDescent="0.3">
      <c r="A54" s="289" t="s">
        <v>437</v>
      </c>
      <c r="B54" s="290"/>
      <c r="C54" s="291"/>
      <c r="D54" s="291"/>
      <c r="E54" s="290"/>
      <c r="F54" s="290"/>
      <c r="G54" s="290"/>
      <c r="H54" s="292">
        <f>SUM(G46:G52)</f>
        <v>0</v>
      </c>
      <c r="I54" s="4"/>
      <c r="J54" s="4"/>
    </row>
    <row r="55" spans="1:10" ht="14.4" thickTop="1" thickBot="1" x14ac:dyDescent="0.3">
      <c r="A55" s="293"/>
      <c r="B55" s="294"/>
      <c r="C55" s="294"/>
      <c r="D55" s="294"/>
      <c r="E55" s="294"/>
      <c r="F55" s="294"/>
      <c r="G55" s="294"/>
      <c r="H55" s="295"/>
      <c r="I55" s="4"/>
      <c r="J55" s="4"/>
    </row>
    <row r="56" spans="1:10" ht="13.8" thickTop="1" x14ac:dyDescent="0.25">
      <c r="A56" s="17"/>
      <c r="B56" s="18"/>
      <c r="C56" s="18"/>
      <c r="D56" s="18"/>
      <c r="E56" s="18"/>
      <c r="F56" s="296" t="s">
        <v>44</v>
      </c>
      <c r="G56" s="296" t="s">
        <v>318</v>
      </c>
      <c r="H56" s="54"/>
      <c r="I56" s="4"/>
      <c r="J56" s="4"/>
    </row>
    <row r="57" spans="1:10" x14ac:dyDescent="0.25">
      <c r="A57" s="47" t="s">
        <v>407</v>
      </c>
      <c r="B57" s="9"/>
      <c r="C57" s="9"/>
      <c r="D57" s="9"/>
      <c r="E57" s="9"/>
      <c r="F57" s="8" t="s">
        <v>51</v>
      </c>
      <c r="G57" s="8" t="s">
        <v>182</v>
      </c>
      <c r="H57" s="88"/>
      <c r="I57" s="4"/>
      <c r="J57" s="4"/>
    </row>
    <row r="58" spans="1:10" x14ac:dyDescent="0.25">
      <c r="A58" s="7" t="s">
        <v>336</v>
      </c>
      <c r="B58" s="4"/>
      <c r="C58" s="4"/>
      <c r="D58" s="4"/>
      <c r="E58" s="4"/>
      <c r="F58" s="43">
        <f>Balance_Sheet!F9</f>
        <v>0</v>
      </c>
      <c r="G58" s="1">
        <v>0</v>
      </c>
      <c r="H58" s="85"/>
      <c r="I58" s="4"/>
      <c r="J58" s="4"/>
    </row>
    <row r="59" spans="1:10" x14ac:dyDescent="0.25">
      <c r="A59" s="7" t="s">
        <v>338</v>
      </c>
      <c r="B59" s="4"/>
      <c r="C59" s="4"/>
      <c r="D59" s="4"/>
      <c r="E59" s="4"/>
      <c r="F59" s="43">
        <f>Balance_Sheet!G10</f>
        <v>0</v>
      </c>
      <c r="G59" s="1">
        <v>0</v>
      </c>
      <c r="H59" s="85"/>
      <c r="I59" s="4"/>
      <c r="J59" s="4"/>
    </row>
    <row r="60" spans="1:10" x14ac:dyDescent="0.25">
      <c r="A60" s="7" t="s">
        <v>340</v>
      </c>
      <c r="B60" s="4"/>
      <c r="C60" s="4"/>
      <c r="D60" s="4"/>
      <c r="E60" s="4"/>
      <c r="F60" s="43">
        <f>Balance_Sheet!F11</f>
        <v>0</v>
      </c>
      <c r="G60" s="1">
        <v>0</v>
      </c>
      <c r="H60" s="85"/>
      <c r="I60" s="4"/>
      <c r="J60" s="4"/>
    </row>
    <row r="61" spans="1:10" x14ac:dyDescent="0.25">
      <c r="A61" s="7" t="s">
        <v>408</v>
      </c>
      <c r="B61" s="4"/>
      <c r="C61" s="4"/>
      <c r="D61" s="4"/>
      <c r="E61" s="4"/>
      <c r="F61" s="43">
        <f>Balance_Sheet!F12</f>
        <v>0</v>
      </c>
      <c r="G61" s="1">
        <v>0</v>
      </c>
      <c r="H61" s="85"/>
      <c r="I61" s="4"/>
      <c r="J61" s="4"/>
    </row>
    <row r="62" spans="1:10" x14ac:dyDescent="0.25">
      <c r="A62" s="7" t="s">
        <v>409</v>
      </c>
      <c r="B62" s="4"/>
      <c r="C62" s="4"/>
      <c r="D62" s="4"/>
      <c r="E62" s="4"/>
      <c r="F62" s="43">
        <f>Balance_Sheet!F13</f>
        <v>0</v>
      </c>
      <c r="G62" s="1">
        <v>0</v>
      </c>
      <c r="H62" s="85"/>
      <c r="I62" s="4"/>
      <c r="J62" s="4"/>
    </row>
    <row r="63" spans="1:10" x14ac:dyDescent="0.25">
      <c r="A63" s="7" t="s">
        <v>410</v>
      </c>
      <c r="B63" s="4"/>
      <c r="C63" s="4"/>
      <c r="D63" s="4"/>
      <c r="E63" s="4"/>
      <c r="F63" s="43">
        <f>Balance_Sheet!F14</f>
        <v>0</v>
      </c>
      <c r="G63" s="1">
        <v>0</v>
      </c>
      <c r="H63" s="85"/>
      <c r="I63" s="4"/>
      <c r="J63" s="4"/>
    </row>
    <row r="64" spans="1:10" x14ac:dyDescent="0.25">
      <c r="A64" s="7" t="s">
        <v>348</v>
      </c>
      <c r="B64" s="4"/>
      <c r="C64" s="4"/>
      <c r="D64" s="4"/>
      <c r="E64" s="4"/>
      <c r="F64" s="43">
        <f>Balance_Sheet!F15</f>
        <v>0</v>
      </c>
      <c r="G64" s="1">
        <v>0</v>
      </c>
      <c r="H64" s="85"/>
      <c r="I64" s="4"/>
      <c r="J64" s="4"/>
    </row>
    <row r="65" spans="1:10" x14ac:dyDescent="0.25">
      <c r="A65" s="7" t="s">
        <v>351</v>
      </c>
      <c r="B65" s="4"/>
      <c r="C65" s="4"/>
      <c r="D65" s="4"/>
      <c r="E65" s="4"/>
      <c r="F65" s="43">
        <f>Balance_Sheet!F18</f>
        <v>0</v>
      </c>
      <c r="G65" s="43">
        <f>Schedules!F154</f>
        <v>0</v>
      </c>
      <c r="H65" s="85"/>
      <c r="I65" s="4"/>
      <c r="J65" s="4"/>
    </row>
    <row r="66" spans="1:10" x14ac:dyDescent="0.25">
      <c r="A66" s="7" t="s">
        <v>353</v>
      </c>
      <c r="B66" s="4"/>
      <c r="C66" s="4"/>
      <c r="D66" s="4"/>
      <c r="E66" s="4"/>
      <c r="F66" s="204">
        <f>Balance_Sheet!G25</f>
        <v>0</v>
      </c>
      <c r="G66" s="1">
        <v>0</v>
      </c>
      <c r="H66" s="85"/>
      <c r="I66" s="4"/>
      <c r="J66" s="4"/>
    </row>
    <row r="67" spans="1:10" x14ac:dyDescent="0.25">
      <c r="A67" s="7" t="s">
        <v>438</v>
      </c>
      <c r="B67" s="4"/>
      <c r="C67" s="4"/>
      <c r="D67" s="4"/>
      <c r="E67" s="4"/>
      <c r="F67" s="43">
        <f>Balance_Sheet!F31</f>
        <v>0</v>
      </c>
      <c r="G67" s="43">
        <f>Schedules!H186</f>
        <v>0</v>
      </c>
      <c r="H67" s="85"/>
      <c r="I67" s="4"/>
      <c r="J67" s="4"/>
    </row>
    <row r="68" spans="1:10" x14ac:dyDescent="0.25">
      <c r="A68" s="285" t="s">
        <v>38</v>
      </c>
      <c r="B68" s="286"/>
      <c r="C68" s="286"/>
      <c r="D68" s="286"/>
      <c r="E68" s="4"/>
      <c r="F68" s="43">
        <v>0</v>
      </c>
      <c r="G68" s="1">
        <v>0</v>
      </c>
      <c r="H68" s="85"/>
      <c r="I68" s="4"/>
      <c r="J68" s="4"/>
    </row>
    <row r="69" spans="1:10" x14ac:dyDescent="0.25">
      <c r="A69" s="285" t="s">
        <v>38</v>
      </c>
      <c r="B69" s="286"/>
      <c r="C69" s="286"/>
      <c r="D69" s="286"/>
      <c r="E69" s="4"/>
      <c r="F69" s="43">
        <v>0</v>
      </c>
      <c r="G69" s="1">
        <v>0</v>
      </c>
      <c r="H69" s="85"/>
      <c r="I69" s="4"/>
      <c r="J69" s="4"/>
    </row>
    <row r="70" spans="1:10" x14ac:dyDescent="0.25">
      <c r="A70" s="285" t="s">
        <v>38</v>
      </c>
      <c r="B70" s="286"/>
      <c r="C70" s="286"/>
      <c r="D70" s="286"/>
      <c r="E70" s="4"/>
      <c r="F70" s="43">
        <v>0</v>
      </c>
      <c r="G70" s="1">
        <v>0</v>
      </c>
      <c r="H70" s="85"/>
      <c r="I70" s="4"/>
      <c r="J70" s="4"/>
    </row>
    <row r="71" spans="1:10" x14ac:dyDescent="0.25">
      <c r="A71" s="28"/>
      <c r="B71" s="4"/>
      <c r="C71" s="5" t="s">
        <v>439</v>
      </c>
      <c r="D71" s="4"/>
      <c r="E71" s="4"/>
      <c r="F71" s="43">
        <f>SUM(F58:F70)</f>
        <v>0</v>
      </c>
      <c r="G71" s="16"/>
      <c r="H71" s="85"/>
      <c r="I71" s="4"/>
      <c r="J71" s="4"/>
    </row>
    <row r="72" spans="1:10" x14ac:dyDescent="0.25">
      <c r="A72" s="28"/>
      <c r="B72" s="4"/>
      <c r="C72" s="5" t="s">
        <v>415</v>
      </c>
      <c r="D72" s="4"/>
      <c r="E72" s="4"/>
      <c r="F72" s="4"/>
      <c r="G72" s="43">
        <f>SUM(G58:G70)</f>
        <v>0</v>
      </c>
      <c r="H72" s="85"/>
      <c r="I72" s="4"/>
      <c r="J72" s="4"/>
    </row>
    <row r="73" spans="1:10" x14ac:dyDescent="0.25">
      <c r="A73" s="7" t="s">
        <v>440</v>
      </c>
      <c r="B73" s="4"/>
      <c r="C73" s="4"/>
      <c r="D73" s="4"/>
      <c r="E73" s="4"/>
      <c r="F73" s="4"/>
      <c r="G73" s="4"/>
      <c r="H73" s="196">
        <f>F71-H72</f>
        <v>0</v>
      </c>
      <c r="I73" s="4"/>
      <c r="J73" s="4"/>
    </row>
    <row r="74" spans="1:10" x14ac:dyDescent="0.25">
      <c r="A74" s="28"/>
      <c r="B74" s="4"/>
      <c r="C74" s="4"/>
      <c r="D74" s="4"/>
      <c r="E74" s="4"/>
      <c r="F74" s="4"/>
      <c r="G74" s="4"/>
      <c r="H74" s="85"/>
      <c r="I74" s="4"/>
      <c r="J74" s="4"/>
    </row>
    <row r="75" spans="1:10" x14ac:dyDescent="0.25">
      <c r="A75" s="287" t="s">
        <v>417</v>
      </c>
      <c r="B75" s="99"/>
      <c r="C75" s="99"/>
      <c r="D75" s="99"/>
      <c r="E75" s="99"/>
      <c r="F75" s="99"/>
      <c r="G75" s="99"/>
      <c r="H75" s="288"/>
      <c r="I75" s="4"/>
      <c r="J75" s="4"/>
    </row>
    <row r="76" spans="1:10" x14ac:dyDescent="0.25">
      <c r="A76" s="7" t="s">
        <v>335</v>
      </c>
      <c r="B76" s="4"/>
      <c r="C76" s="4"/>
      <c r="D76" s="4"/>
      <c r="E76" s="4"/>
      <c r="F76" s="43">
        <f>Balance_Sheet!M8</f>
        <v>0</v>
      </c>
      <c r="G76" s="4"/>
      <c r="H76" s="85"/>
      <c r="I76" s="4"/>
      <c r="J76" s="4"/>
    </row>
    <row r="77" spans="1:10" x14ac:dyDescent="0.25">
      <c r="A77" s="7" t="s">
        <v>337</v>
      </c>
      <c r="B77" s="4"/>
      <c r="C77" s="4"/>
      <c r="D77" s="4"/>
      <c r="E77" s="4"/>
      <c r="F77" s="43">
        <f>Balance_Sheet!M9</f>
        <v>0</v>
      </c>
      <c r="G77" s="4"/>
      <c r="H77" s="85"/>
      <c r="I77" s="4"/>
      <c r="J77" s="4"/>
    </row>
    <row r="78" spans="1:10" x14ac:dyDescent="0.25">
      <c r="A78" s="7" t="s">
        <v>418</v>
      </c>
      <c r="B78" s="4"/>
      <c r="C78" s="4"/>
      <c r="D78" s="4"/>
      <c r="E78" s="4"/>
      <c r="F78" s="43">
        <f>Balance_Sheet!M12</f>
        <v>0</v>
      </c>
      <c r="G78" s="4"/>
      <c r="H78" s="85"/>
      <c r="I78" s="4"/>
      <c r="J78" s="4"/>
    </row>
    <row r="79" spans="1:10" x14ac:dyDescent="0.25">
      <c r="A79" s="7" t="s">
        <v>419</v>
      </c>
      <c r="B79" s="4"/>
      <c r="C79" s="4"/>
      <c r="D79" s="4"/>
      <c r="E79" s="4"/>
      <c r="F79" s="43">
        <f>Balance_Sheet!M13</f>
        <v>0</v>
      </c>
      <c r="G79" s="4"/>
      <c r="H79" s="85"/>
      <c r="I79" s="4"/>
      <c r="J79" s="4"/>
    </row>
    <row r="80" spans="1:10" x14ac:dyDescent="0.25">
      <c r="A80" s="7" t="s">
        <v>420</v>
      </c>
      <c r="B80" s="4"/>
      <c r="C80" s="4"/>
      <c r="D80" s="4"/>
      <c r="E80" s="4"/>
      <c r="F80" s="43">
        <f>Balance_Sheet!M14</f>
        <v>0</v>
      </c>
      <c r="G80" s="4"/>
      <c r="H80" s="85"/>
      <c r="I80" s="4"/>
      <c r="J80" s="4"/>
    </row>
    <row r="81" spans="1:10" x14ac:dyDescent="0.25">
      <c r="A81" s="7" t="s">
        <v>421</v>
      </c>
      <c r="B81" s="4"/>
      <c r="F81" s="43">
        <f>Balance_Sheet!M28</f>
        <v>0</v>
      </c>
      <c r="G81" s="4"/>
      <c r="H81" s="85"/>
      <c r="I81" s="4"/>
      <c r="J81" s="4"/>
    </row>
    <row r="82" spans="1:10" x14ac:dyDescent="0.25">
      <c r="A82" s="285" t="str">
        <f>Schedules!A373</f>
        <v>Comsumers Energy</v>
      </c>
      <c r="B82" s="286"/>
      <c r="C82" s="286"/>
      <c r="D82" s="286"/>
      <c r="F82" s="1">
        <v>0</v>
      </c>
      <c r="G82" s="4"/>
      <c r="H82" s="85"/>
      <c r="I82" s="4"/>
      <c r="J82" s="4"/>
    </row>
    <row r="83" spans="1:10" x14ac:dyDescent="0.25">
      <c r="A83" s="285" t="str">
        <f>Schedules!A374</f>
        <v>Farm Bureau Coop</v>
      </c>
      <c r="B83" s="286"/>
      <c r="C83" s="286"/>
      <c r="D83" s="286"/>
      <c r="E83" s="4"/>
      <c r="F83" s="1">
        <v>0</v>
      </c>
      <c r="G83" s="4"/>
      <c r="H83" s="85"/>
      <c r="I83" s="4"/>
      <c r="J83" s="4"/>
    </row>
    <row r="84" spans="1:10" x14ac:dyDescent="0.25">
      <c r="A84" s="285" t="str">
        <f>Schedules!A375</f>
        <v>Purina</v>
      </c>
      <c r="B84" s="286"/>
      <c r="C84" s="286"/>
      <c r="D84" s="286"/>
      <c r="E84" s="4"/>
      <c r="F84" s="1">
        <v>0</v>
      </c>
      <c r="G84" s="4"/>
      <c r="H84" s="85"/>
      <c r="I84" s="4"/>
      <c r="J84" s="4"/>
    </row>
    <row r="85" spans="1:10" x14ac:dyDescent="0.25">
      <c r="A85" s="285" t="str">
        <f>Schedules!A376</f>
        <v>Coop</v>
      </c>
      <c r="B85" s="286"/>
      <c r="C85" s="286"/>
      <c r="D85" s="286"/>
      <c r="E85" s="4"/>
      <c r="F85" s="1">
        <v>0</v>
      </c>
      <c r="G85" s="4"/>
      <c r="H85" s="85"/>
      <c r="I85" s="4"/>
      <c r="J85" s="4"/>
    </row>
    <row r="86" spans="1:10" x14ac:dyDescent="0.25">
      <c r="A86" s="28"/>
      <c r="B86" s="4"/>
      <c r="C86" s="5" t="s">
        <v>424</v>
      </c>
      <c r="D86" s="4"/>
      <c r="G86" s="43">
        <f>SUM(F76:F85)</f>
        <v>0</v>
      </c>
      <c r="H86" s="85"/>
      <c r="I86" s="4"/>
      <c r="J86" s="4"/>
    </row>
    <row r="87" spans="1:10" x14ac:dyDescent="0.25">
      <c r="A87" s="28"/>
      <c r="B87" s="4"/>
      <c r="C87" s="4"/>
      <c r="D87" s="4"/>
      <c r="E87" s="4"/>
      <c r="F87" s="4"/>
      <c r="G87" s="4"/>
      <c r="H87" s="85"/>
      <c r="I87" s="4"/>
      <c r="J87" s="4"/>
    </row>
    <row r="88" spans="1:10" x14ac:dyDescent="0.25">
      <c r="A88" s="7" t="s">
        <v>441</v>
      </c>
      <c r="B88" s="4"/>
      <c r="C88" s="4"/>
      <c r="D88" s="4"/>
      <c r="E88" s="4"/>
      <c r="F88" s="4"/>
      <c r="G88" s="4"/>
      <c r="H88" s="196">
        <f>H73-G86</f>
        <v>0</v>
      </c>
      <c r="I88" s="4"/>
      <c r="J88" s="4"/>
    </row>
    <row r="89" spans="1:10" x14ac:dyDescent="0.25">
      <c r="A89" s="7" t="s">
        <v>426</v>
      </c>
      <c r="F89" s="4"/>
      <c r="G89" s="4"/>
      <c r="H89" s="1">
        <v>0</v>
      </c>
      <c r="I89" s="4"/>
      <c r="J89" s="4"/>
    </row>
    <row r="90" spans="1:10" x14ac:dyDescent="0.25">
      <c r="A90" s="7" t="s">
        <v>427</v>
      </c>
      <c r="F90" s="4"/>
      <c r="G90" s="4"/>
      <c r="H90" s="196">
        <f>H88-H89</f>
        <v>0</v>
      </c>
      <c r="I90" s="4"/>
      <c r="J90" s="4"/>
    </row>
    <row r="91" spans="1:10" x14ac:dyDescent="0.25">
      <c r="A91" s="28"/>
      <c r="F91" s="4"/>
      <c r="G91" s="4"/>
      <c r="H91" s="85"/>
      <c r="I91" s="4"/>
      <c r="J91" s="4"/>
    </row>
    <row r="92" spans="1:10" x14ac:dyDescent="0.25">
      <c r="A92" s="28"/>
      <c r="F92" s="37" t="s">
        <v>428</v>
      </c>
      <c r="G92" s="37" t="s">
        <v>172</v>
      </c>
      <c r="H92" s="85"/>
      <c r="I92" s="4"/>
      <c r="J92" s="4"/>
    </row>
    <row r="93" spans="1:10" x14ac:dyDescent="0.25">
      <c r="A93" s="28"/>
      <c r="F93" s="37" t="s">
        <v>429</v>
      </c>
      <c r="G93" s="37" t="s">
        <v>318</v>
      </c>
      <c r="H93" s="85"/>
      <c r="I93" s="4"/>
      <c r="J93" s="4"/>
    </row>
    <row r="94" spans="1:10" x14ac:dyDescent="0.25">
      <c r="A94" s="7" t="s">
        <v>442</v>
      </c>
      <c r="B94" s="4"/>
      <c r="C94" s="4"/>
      <c r="D94" s="4"/>
      <c r="E94" s="4"/>
      <c r="F94" s="317">
        <f>F46</f>
        <v>0</v>
      </c>
      <c r="G94" s="43">
        <f>H90*F94</f>
        <v>0</v>
      </c>
      <c r="H94" s="85"/>
      <c r="I94" s="4"/>
      <c r="J94" s="4"/>
    </row>
    <row r="95" spans="1:10" x14ac:dyDescent="0.25">
      <c r="A95" s="7" t="s">
        <v>443</v>
      </c>
      <c r="B95" s="4"/>
      <c r="C95" s="4"/>
      <c r="D95" s="4"/>
      <c r="E95" s="4"/>
      <c r="F95" s="317">
        <f>F47</f>
        <v>0</v>
      </c>
      <c r="G95" s="43">
        <f>H90*F95</f>
        <v>0</v>
      </c>
      <c r="H95" s="85"/>
      <c r="I95" s="4"/>
      <c r="J95" s="4"/>
    </row>
    <row r="96" spans="1:10" x14ac:dyDescent="0.25">
      <c r="A96" s="7" t="s">
        <v>444</v>
      </c>
      <c r="B96" s="4"/>
      <c r="C96" s="4"/>
      <c r="D96" s="4"/>
      <c r="E96" s="4"/>
      <c r="F96" s="317">
        <f>F48</f>
        <v>0</v>
      </c>
      <c r="G96" s="43">
        <f>H90*F96</f>
        <v>0</v>
      </c>
      <c r="H96" s="85"/>
      <c r="I96" s="4"/>
      <c r="J96" s="4"/>
    </row>
    <row r="97" spans="1:10" x14ac:dyDescent="0.25">
      <c r="A97" s="7" t="s">
        <v>445</v>
      </c>
      <c r="B97" s="4"/>
      <c r="C97" s="4"/>
      <c r="D97" s="4"/>
      <c r="E97" s="4"/>
      <c r="F97" s="318"/>
      <c r="G97" s="16"/>
      <c r="H97" s="85"/>
      <c r="I97" s="4"/>
      <c r="J97" s="4"/>
    </row>
    <row r="98" spans="1:10" x14ac:dyDescent="0.25">
      <c r="A98" s="7" t="s">
        <v>434</v>
      </c>
      <c r="B98" s="4"/>
      <c r="C98" s="4"/>
      <c r="D98" s="4"/>
      <c r="E98" s="4"/>
      <c r="F98" s="317">
        <f>F50</f>
        <v>0</v>
      </c>
      <c r="G98" s="16"/>
      <c r="H98" s="85"/>
      <c r="I98" s="4"/>
      <c r="J98" s="4"/>
    </row>
    <row r="99" spans="1:10" x14ac:dyDescent="0.25">
      <c r="A99" s="7" t="s">
        <v>435</v>
      </c>
      <c r="B99" s="4"/>
      <c r="C99" s="4"/>
      <c r="D99" s="4"/>
      <c r="E99" s="4"/>
      <c r="F99" s="317">
        <f>F51</f>
        <v>0</v>
      </c>
      <c r="G99" s="16"/>
      <c r="H99" s="85"/>
      <c r="I99" s="4"/>
      <c r="J99" s="4"/>
    </row>
    <row r="100" spans="1:10" x14ac:dyDescent="0.25">
      <c r="A100" s="7" t="s">
        <v>436</v>
      </c>
      <c r="B100" s="4"/>
      <c r="C100" s="4"/>
      <c r="D100" s="4"/>
      <c r="E100" s="4"/>
      <c r="F100" s="43">
        <f>F52</f>
        <v>0</v>
      </c>
      <c r="G100" s="43">
        <f>IF(H90&lt;=0,0,IF(H90&gt;F100,F100*(F98+F99)+(H90-F100)*F99,H90*(F98+F99)))</f>
        <v>0</v>
      </c>
      <c r="H100" s="85"/>
      <c r="I100" s="4"/>
      <c r="J100" s="4"/>
    </row>
    <row r="101" spans="1:10" x14ac:dyDescent="0.25">
      <c r="A101" s="28"/>
      <c r="B101" s="4"/>
      <c r="C101" s="4"/>
      <c r="D101" s="4"/>
      <c r="E101" s="4"/>
      <c r="F101" s="297"/>
      <c r="G101" s="4"/>
      <c r="H101" s="85"/>
      <c r="I101" s="4"/>
      <c r="J101" s="4"/>
    </row>
    <row r="102" spans="1:10" ht="13.8" thickBot="1" x14ac:dyDescent="0.3">
      <c r="A102" s="51" t="s">
        <v>446</v>
      </c>
      <c r="B102" s="25"/>
      <c r="C102" s="25"/>
      <c r="D102" s="25"/>
      <c r="E102" s="25"/>
      <c r="F102" s="25"/>
      <c r="G102" s="25"/>
      <c r="H102" s="143">
        <f>SUM(G94:G100)</f>
        <v>0</v>
      </c>
      <c r="I102" s="4"/>
      <c r="J102" s="4"/>
    </row>
    <row r="103" spans="1:10" ht="13.8" thickTop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8" thickBot="1" x14ac:dyDescent="0.3">
      <c r="A105" s="5" t="s">
        <v>447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8" thickTop="1" x14ac:dyDescent="0.25">
      <c r="A106" s="17"/>
      <c r="B106" s="18"/>
      <c r="C106" s="18"/>
      <c r="D106" s="18"/>
      <c r="E106" s="18"/>
      <c r="F106" s="18"/>
      <c r="G106" s="298" t="s">
        <v>44</v>
      </c>
      <c r="H106" s="54"/>
      <c r="I106" s="4"/>
      <c r="J106" s="4"/>
    </row>
    <row r="107" spans="1:10" x14ac:dyDescent="0.25">
      <c r="A107" s="28"/>
      <c r="B107" s="4"/>
      <c r="C107" s="4"/>
      <c r="D107" s="4"/>
      <c r="E107" s="4"/>
      <c r="F107" s="37" t="s">
        <v>46</v>
      </c>
      <c r="G107" s="37" t="s">
        <v>448</v>
      </c>
      <c r="H107" s="85"/>
      <c r="I107" s="4"/>
      <c r="J107" s="4"/>
    </row>
    <row r="108" spans="1:10" x14ac:dyDescent="0.25">
      <c r="A108" s="47" t="s">
        <v>449</v>
      </c>
      <c r="B108" s="9"/>
      <c r="C108" s="9"/>
      <c r="D108" s="9"/>
      <c r="E108" s="9"/>
      <c r="F108" s="41" t="s">
        <v>51</v>
      </c>
      <c r="G108" s="41" t="s">
        <v>182</v>
      </c>
      <c r="H108" s="88"/>
      <c r="I108" s="4"/>
      <c r="J108" s="4"/>
    </row>
    <row r="109" spans="1:10" x14ac:dyDescent="0.25">
      <c r="A109" s="7" t="s">
        <v>450</v>
      </c>
      <c r="B109" s="4"/>
      <c r="C109" s="4"/>
      <c r="D109" s="4"/>
      <c r="E109" s="4"/>
      <c r="F109" s="43">
        <f>Balance_Sheet!G38</f>
        <v>0</v>
      </c>
      <c r="G109" s="43">
        <f>Balance_Sheet!F40</f>
        <v>0</v>
      </c>
      <c r="H109" s="85"/>
      <c r="I109" s="4"/>
      <c r="J109" s="4"/>
    </row>
    <row r="110" spans="1:10" x14ac:dyDescent="0.25">
      <c r="A110" s="7" t="s">
        <v>451</v>
      </c>
      <c r="B110" s="4"/>
      <c r="C110" s="4"/>
      <c r="D110" s="4"/>
      <c r="E110" s="4"/>
      <c r="F110" s="16"/>
      <c r="G110" s="43">
        <f>-Schedules!I200</f>
        <v>0</v>
      </c>
      <c r="H110" s="85"/>
      <c r="I110" s="4"/>
      <c r="J110" s="4"/>
    </row>
    <row r="111" spans="1:10" x14ac:dyDescent="0.25">
      <c r="A111" s="7" t="s">
        <v>452</v>
      </c>
      <c r="B111" s="4"/>
      <c r="C111" s="4"/>
      <c r="D111" s="4"/>
      <c r="E111" s="4"/>
      <c r="F111" s="43">
        <f>Balance_Sheet!G45</f>
        <v>0</v>
      </c>
      <c r="G111" s="43">
        <f>Balance_Sheet!F47</f>
        <v>0</v>
      </c>
      <c r="H111" s="85"/>
      <c r="I111" s="4"/>
      <c r="J111" s="4"/>
    </row>
    <row r="112" spans="1:10" x14ac:dyDescent="0.25">
      <c r="A112" s="7" t="s">
        <v>453</v>
      </c>
      <c r="B112" s="4"/>
      <c r="C112" s="4"/>
      <c r="D112" s="4"/>
      <c r="E112" s="4"/>
      <c r="F112" s="43">
        <f>Balance_Sheet!G48</f>
        <v>0</v>
      </c>
      <c r="G112" s="43">
        <f>Balance_Sheet!F50</f>
        <v>0</v>
      </c>
      <c r="H112" s="85"/>
      <c r="I112" s="4"/>
      <c r="J112" s="4"/>
    </row>
    <row r="113" spans="1:10" x14ac:dyDescent="0.25">
      <c r="A113" s="299" t="s">
        <v>454</v>
      </c>
      <c r="B113" s="300"/>
      <c r="C113" s="300"/>
      <c r="D113" s="300"/>
      <c r="E113" s="4"/>
      <c r="F113" s="1">
        <v>0</v>
      </c>
      <c r="G113" s="1">
        <v>0</v>
      </c>
      <c r="H113" s="85"/>
      <c r="I113" s="4"/>
      <c r="J113" s="4"/>
    </row>
    <row r="114" spans="1:10" x14ac:dyDescent="0.25">
      <c r="A114" s="299" t="s">
        <v>454</v>
      </c>
      <c r="B114" s="300"/>
      <c r="C114" s="300"/>
      <c r="D114" s="300"/>
      <c r="E114" s="4"/>
      <c r="F114" s="1">
        <v>0</v>
      </c>
      <c r="G114" s="1">
        <v>0</v>
      </c>
      <c r="H114" s="85"/>
      <c r="I114" s="4"/>
      <c r="J114" s="4"/>
    </row>
    <row r="115" spans="1:10" x14ac:dyDescent="0.25">
      <c r="A115" s="28"/>
      <c r="B115" s="5" t="s">
        <v>455</v>
      </c>
      <c r="C115" s="4"/>
      <c r="D115" s="4"/>
      <c r="E115" s="4"/>
      <c r="F115" s="43">
        <f>SUM(F109:F114)</f>
        <v>0</v>
      </c>
      <c r="G115" s="16"/>
      <c r="H115" s="85"/>
      <c r="I115" s="4"/>
      <c r="J115" s="4"/>
    </row>
    <row r="116" spans="1:10" x14ac:dyDescent="0.25">
      <c r="A116" s="28"/>
      <c r="B116" s="5" t="s">
        <v>456</v>
      </c>
      <c r="C116" s="4"/>
      <c r="D116" s="4"/>
      <c r="E116" s="4"/>
      <c r="F116" s="4"/>
      <c r="G116" s="43">
        <f>SUM(G109:G114)</f>
        <v>0</v>
      </c>
      <c r="H116" s="85"/>
      <c r="I116" s="4"/>
      <c r="J116" s="4"/>
    </row>
    <row r="117" spans="1:10" x14ac:dyDescent="0.25">
      <c r="A117" s="28"/>
      <c r="B117" s="4"/>
      <c r="C117" s="4"/>
      <c r="D117" s="4"/>
      <c r="E117" s="4"/>
      <c r="F117" s="4"/>
      <c r="G117" s="4"/>
      <c r="H117" s="85"/>
      <c r="I117" s="4"/>
      <c r="J117" s="4"/>
    </row>
    <row r="118" spans="1:10" x14ac:dyDescent="0.25">
      <c r="A118" s="7" t="s">
        <v>457</v>
      </c>
      <c r="B118" s="4"/>
      <c r="C118" s="4"/>
      <c r="D118" s="4"/>
      <c r="E118" s="4"/>
      <c r="F118" s="4"/>
      <c r="H118" s="196">
        <f>F115-G116</f>
        <v>0</v>
      </c>
      <c r="I118" s="4"/>
      <c r="J118" s="4"/>
    </row>
    <row r="119" spans="1:10" x14ac:dyDescent="0.25">
      <c r="A119" s="28"/>
      <c r="B119" s="4"/>
      <c r="C119" s="4"/>
      <c r="D119" s="4"/>
      <c r="E119" s="4"/>
      <c r="F119" s="4"/>
      <c r="G119" s="4"/>
      <c r="H119" s="85"/>
      <c r="I119" s="4"/>
      <c r="J119" s="4"/>
    </row>
    <row r="120" spans="1:10" x14ac:dyDescent="0.25">
      <c r="A120" s="287" t="s">
        <v>458</v>
      </c>
      <c r="B120" s="99"/>
      <c r="C120" s="99"/>
      <c r="D120" s="99"/>
      <c r="E120" s="99"/>
      <c r="F120" s="99"/>
      <c r="G120" s="99"/>
      <c r="H120" s="288"/>
      <c r="I120" s="4"/>
      <c r="J120" s="4"/>
    </row>
    <row r="121" spans="1:10" x14ac:dyDescent="0.25">
      <c r="A121" s="285" t="s">
        <v>459</v>
      </c>
      <c r="B121" s="286"/>
      <c r="C121" s="286"/>
      <c r="D121" s="286"/>
      <c r="E121" s="286"/>
      <c r="F121" s="1">
        <v>0</v>
      </c>
      <c r="G121" s="129"/>
      <c r="H121" s="85"/>
      <c r="I121" s="4"/>
      <c r="J121" s="4"/>
    </row>
    <row r="122" spans="1:10" x14ac:dyDescent="0.25">
      <c r="A122" s="285" t="s">
        <v>459</v>
      </c>
      <c r="B122" s="286"/>
      <c r="C122" s="286"/>
      <c r="D122" s="286"/>
      <c r="E122" s="286"/>
      <c r="F122" s="1">
        <v>0</v>
      </c>
      <c r="G122" s="129"/>
      <c r="H122" s="85"/>
      <c r="I122" s="4"/>
      <c r="J122" s="4"/>
    </row>
    <row r="123" spans="1:10" x14ac:dyDescent="0.25">
      <c r="A123" s="285" t="s">
        <v>459</v>
      </c>
      <c r="B123" s="286"/>
      <c r="C123" s="286"/>
      <c r="D123" s="286"/>
      <c r="E123" s="286"/>
      <c r="F123" s="1">
        <v>0</v>
      </c>
      <c r="G123" s="129"/>
      <c r="H123" s="85"/>
      <c r="I123" s="4"/>
      <c r="J123" s="4"/>
    </row>
    <row r="124" spans="1:10" x14ac:dyDescent="0.25">
      <c r="A124" s="285" t="s">
        <v>459</v>
      </c>
      <c r="B124" s="286"/>
      <c r="C124" s="286"/>
      <c r="D124" s="286"/>
      <c r="E124" s="286"/>
      <c r="F124" s="1">
        <v>0</v>
      </c>
      <c r="G124" s="129"/>
      <c r="H124" s="85"/>
      <c r="I124" s="4"/>
      <c r="J124" s="4"/>
    </row>
    <row r="125" spans="1:10" x14ac:dyDescent="0.25">
      <c r="A125" s="285" t="s">
        <v>459</v>
      </c>
      <c r="B125" s="286"/>
      <c r="C125" s="286"/>
      <c r="D125" s="286"/>
      <c r="E125" s="286"/>
      <c r="F125" s="1">
        <v>0</v>
      </c>
      <c r="G125" s="129"/>
      <c r="H125" s="85"/>
      <c r="I125" s="4"/>
      <c r="J125" s="4"/>
    </row>
    <row r="126" spans="1:10" x14ac:dyDescent="0.25">
      <c r="A126" s="28"/>
      <c r="B126" s="5" t="s">
        <v>460</v>
      </c>
      <c r="C126" s="4"/>
      <c r="D126" s="4"/>
      <c r="E126" s="4"/>
      <c r="F126" s="4"/>
      <c r="G126" s="43">
        <f>SUM(F121:F125)</f>
        <v>0</v>
      </c>
      <c r="H126" s="85"/>
      <c r="I126" s="4"/>
      <c r="J126" s="4"/>
    </row>
    <row r="127" spans="1:10" x14ac:dyDescent="0.25">
      <c r="A127" s="28"/>
      <c r="B127" s="4"/>
      <c r="C127" s="4"/>
      <c r="D127" s="4"/>
      <c r="E127" s="4"/>
      <c r="F127" s="4"/>
      <c r="G127" s="4"/>
      <c r="H127" s="85"/>
      <c r="I127" s="4"/>
      <c r="J127" s="4"/>
    </row>
    <row r="128" spans="1:10" x14ac:dyDescent="0.25">
      <c r="A128" s="28"/>
      <c r="B128" s="4"/>
      <c r="C128" s="4"/>
      <c r="D128" s="4"/>
      <c r="E128" s="4"/>
      <c r="F128" s="4"/>
      <c r="G128" s="4"/>
      <c r="H128" s="85"/>
      <c r="I128" s="4"/>
      <c r="J128" s="4"/>
    </row>
    <row r="129" spans="1:10" x14ac:dyDescent="0.25">
      <c r="A129" s="7" t="s">
        <v>461</v>
      </c>
      <c r="B129" s="4"/>
      <c r="C129" s="4"/>
      <c r="D129" s="4"/>
      <c r="E129" s="4"/>
      <c r="F129" s="4"/>
      <c r="G129" s="4"/>
      <c r="H129" s="196">
        <f>H118-H126</f>
        <v>0</v>
      </c>
      <c r="I129" s="4"/>
      <c r="J129" s="4"/>
    </row>
    <row r="130" spans="1:10" x14ac:dyDescent="0.25">
      <c r="A130" s="7" t="s">
        <v>462</v>
      </c>
      <c r="B130" s="4"/>
      <c r="C130" s="4"/>
      <c r="D130" s="4"/>
      <c r="E130" s="5" t="s">
        <v>463</v>
      </c>
      <c r="F130" s="4"/>
      <c r="G130" s="4"/>
      <c r="H130" s="1">
        <v>0</v>
      </c>
      <c r="I130" s="4"/>
      <c r="J130" s="4"/>
    </row>
    <row r="131" spans="1:10" x14ac:dyDescent="0.25">
      <c r="A131" s="7" t="s">
        <v>464</v>
      </c>
      <c r="B131" s="4"/>
      <c r="C131" s="4"/>
      <c r="D131" s="4"/>
      <c r="E131" s="4"/>
      <c r="F131" s="4"/>
      <c r="G131" s="4"/>
      <c r="H131" s="196">
        <f>H129-H130</f>
        <v>0</v>
      </c>
      <c r="I131" s="4"/>
      <c r="J131" s="4"/>
    </row>
    <row r="132" spans="1:10" x14ac:dyDescent="0.25">
      <c r="A132" s="28"/>
      <c r="B132" s="4"/>
      <c r="C132" s="4"/>
      <c r="D132" s="4"/>
      <c r="E132" s="4"/>
      <c r="F132" s="4"/>
      <c r="G132" s="4"/>
      <c r="H132" s="85"/>
      <c r="I132" s="4"/>
      <c r="J132" s="4"/>
    </row>
    <row r="133" spans="1:10" x14ac:dyDescent="0.25">
      <c r="A133" s="28"/>
      <c r="B133" s="4"/>
      <c r="C133" s="4"/>
      <c r="D133" s="4"/>
      <c r="E133" s="4"/>
      <c r="F133" s="37" t="s">
        <v>428</v>
      </c>
      <c r="G133" s="37" t="s">
        <v>172</v>
      </c>
      <c r="H133" s="85"/>
      <c r="I133" s="4"/>
      <c r="J133" s="4"/>
    </row>
    <row r="134" spans="1:10" x14ac:dyDescent="0.25">
      <c r="A134" s="28"/>
      <c r="B134" s="4"/>
      <c r="C134" s="4"/>
      <c r="D134" s="4"/>
      <c r="E134" s="4"/>
      <c r="F134" s="37" t="s">
        <v>429</v>
      </c>
      <c r="G134" s="37" t="s">
        <v>318</v>
      </c>
      <c r="H134" s="85"/>
      <c r="I134" s="4"/>
      <c r="J134" s="4"/>
    </row>
    <row r="135" spans="1:10" x14ac:dyDescent="0.25">
      <c r="A135" s="7" t="s">
        <v>442</v>
      </c>
      <c r="B135" s="4"/>
      <c r="C135" s="4"/>
      <c r="D135" s="4"/>
      <c r="E135" s="4"/>
      <c r="F135" s="317">
        <f>F94</f>
        <v>0</v>
      </c>
      <c r="G135" s="43">
        <f>H131*F135</f>
        <v>0</v>
      </c>
      <c r="H135" s="85"/>
      <c r="I135" s="4"/>
      <c r="J135" s="4"/>
    </row>
    <row r="136" spans="1:10" x14ac:dyDescent="0.25">
      <c r="A136" s="7" t="s">
        <v>443</v>
      </c>
      <c r="B136" s="4"/>
      <c r="C136" s="4"/>
      <c r="D136" s="4"/>
      <c r="E136" s="4"/>
      <c r="F136" s="317">
        <f>F95</f>
        <v>0</v>
      </c>
      <c r="G136" s="43">
        <f>H131*F136</f>
        <v>0</v>
      </c>
      <c r="H136" s="85"/>
      <c r="I136" s="4"/>
      <c r="J136" s="4"/>
    </row>
    <row r="137" spans="1:10" x14ac:dyDescent="0.25">
      <c r="A137" s="28"/>
      <c r="B137" s="4"/>
      <c r="C137" s="4"/>
      <c r="D137" s="4"/>
      <c r="E137" s="4"/>
      <c r="F137" s="4"/>
      <c r="G137" s="4"/>
      <c r="H137" s="85"/>
      <c r="I137" s="4"/>
      <c r="J137" s="4"/>
    </row>
    <row r="138" spans="1:10" x14ac:dyDescent="0.25">
      <c r="A138" s="7" t="s">
        <v>465</v>
      </c>
      <c r="B138" s="4"/>
      <c r="C138" s="4"/>
      <c r="D138" s="4"/>
      <c r="E138" s="4"/>
      <c r="F138" s="4"/>
      <c r="G138" s="4"/>
      <c r="H138" s="196">
        <f>SUM(G135:G136)</f>
        <v>0</v>
      </c>
      <c r="I138" s="4"/>
      <c r="J138" s="4"/>
    </row>
    <row r="139" spans="1:10" ht="13.8" thickBot="1" x14ac:dyDescent="0.3">
      <c r="A139" s="51" t="s">
        <v>466</v>
      </c>
      <c r="B139" s="25"/>
      <c r="C139" s="25"/>
      <c r="D139" s="25"/>
      <c r="E139" s="25"/>
      <c r="F139" s="25"/>
      <c r="G139" s="25"/>
      <c r="H139" s="301"/>
      <c r="I139" s="4"/>
      <c r="J139" s="4"/>
    </row>
    <row r="140" spans="1:10" ht="13.8" thickTop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3.2" customHeight="1" x14ac:dyDescent="0.25">
      <c r="A141" s="319" t="s">
        <v>497</v>
      </c>
      <c r="B141" s="4"/>
      <c r="C141" s="4"/>
      <c r="D141" s="4"/>
      <c r="E141" s="4"/>
      <c r="F141" s="352">
        <f>H138+H102</f>
        <v>0</v>
      </c>
      <c r="G141" s="352"/>
      <c r="H141" s="4"/>
      <c r="I141" s="4"/>
      <c r="J141" s="4"/>
    </row>
    <row r="142" spans="1:10" x14ac:dyDescent="0.25">
      <c r="J142" s="4"/>
    </row>
    <row r="143" spans="1:10" x14ac:dyDescent="0.25">
      <c r="J143" s="4"/>
    </row>
    <row r="144" spans="1:10" x14ac:dyDescent="0.25">
      <c r="J144" s="4"/>
    </row>
  </sheetData>
  <sheetProtection sheet="1" objects="1" scenarios="1"/>
  <mergeCells count="1">
    <mergeCell ref="F141:G141"/>
  </mergeCells>
  <printOptions horizontalCentered="1" gridLinesSet="0"/>
  <pageMargins left="0.25" right="0.25" top="0.75" bottom="0.75" header="0.3" footer="0.3"/>
  <pageSetup fitToHeight="0" orientation="portrait" r:id="rId1"/>
  <headerFooter alignWithMargins="0"/>
  <rowBreaks count="2" manualBreakCount="2">
    <brk id="55" max="7" man="1"/>
    <brk id="10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Normal="100" workbookViewId="0"/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Schedules</vt:lpstr>
      <vt:lpstr>Balance_Sheet</vt:lpstr>
      <vt:lpstr>Deferred_Taxes</vt:lpstr>
      <vt:lpstr>Sheet1</vt:lpstr>
      <vt:lpstr>Balance_Sheet!Print_Area</vt:lpstr>
      <vt:lpstr>Deferred_Taxes!Print_Area</vt:lpstr>
      <vt:lpstr>Schedules!Print_Area</vt:lpstr>
      <vt:lpstr>Schedules!Print_Area_MI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Ending Balance Sheet</dc:title>
  <dc:subject>Fruit Farm Example Balance Sheet</dc:subject>
  <dc:creator>Roger Betz</dc:creator>
  <cp:lastModifiedBy>Roger Betz, MSU Extension</cp:lastModifiedBy>
  <cp:lastPrinted>2012-09-13T00:15:28Z</cp:lastPrinted>
  <dcterms:created xsi:type="dcterms:W3CDTF">2009-03-13T01:56:39Z</dcterms:created>
  <dcterms:modified xsi:type="dcterms:W3CDTF">2012-09-23T22:28:33Z</dcterms:modified>
</cp:coreProperties>
</file>