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reg1" sheetId="1" r:id="rId1"/>
    <sheet name="plot data" sheetId="2" r:id="rId2"/>
    <sheet name="prices" sheetId="3" r:id="rId3"/>
    <sheet name="cost" sheetId="4" r:id="rId4"/>
    <sheet name="labor worksheet" sheetId="5" r:id="rId5"/>
    <sheet name="Sheet1" sheetId="6" r:id="rId6"/>
    <sheet name="plot costs" sheetId="7" r:id="rId7"/>
  </sheets>
  <definedNames/>
  <calcPr fullCalcOnLoad="1"/>
</workbook>
</file>

<file path=xl/sharedStrings.xml><?xml version="1.0" encoding="utf-8"?>
<sst xmlns="http://schemas.openxmlformats.org/spreadsheetml/2006/main" count="769" uniqueCount="135">
  <si>
    <t>id</t>
  </si>
  <si>
    <t>plot_id</t>
  </si>
  <si>
    <t>crop</t>
  </si>
  <si>
    <t>tillage</t>
  </si>
  <si>
    <t>plot_size</t>
  </si>
  <si>
    <t>cf_years</t>
  </si>
  <si>
    <t>planting_date</t>
  </si>
  <si>
    <t>hyv</t>
  </si>
  <si>
    <t>basins</t>
  </si>
  <si>
    <t>hoe</t>
  </si>
  <si>
    <t>ripper</t>
  </si>
  <si>
    <t>male</t>
  </si>
  <si>
    <t>fert_ha</t>
  </si>
  <si>
    <t>maize</t>
  </si>
  <si>
    <t>plow</t>
  </si>
  <si>
    <t>female</t>
  </si>
  <si>
    <t>hoe lines</t>
  </si>
  <si>
    <t>rip with plow</t>
  </si>
  <si>
    <t>yield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</si>
  <si>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</si>
  <si>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</si>
  <si>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</si>
  <si>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</si>
  <si>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</si>
  <si>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</si>
  <si>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</si>
  <si>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</si>
  <si>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</si>
  <si>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</si>
  <si>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</si>
  <si>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</si>
  <si>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</si>
  <si>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</si>
  <si>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</si>
  <si>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</si>
  <si>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</si>
  <si>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</si>
  <si>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</si>
  <si>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</si>
  <si>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</si>
  <si>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</si>
  <si>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</si>
  <si>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</si>
  <si>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gender</t>
  </si>
  <si>
    <t>Variable averages</t>
  </si>
  <si>
    <t>item</t>
  </si>
  <si>
    <t>seed</t>
  </si>
  <si>
    <t>plowing</t>
  </si>
  <si>
    <t>unit</t>
  </si>
  <si>
    <t>kg</t>
  </si>
  <si>
    <t>ha</t>
  </si>
  <si>
    <t>price (K)</t>
  </si>
  <si>
    <t>X-rate</t>
  </si>
  <si>
    <t>$</t>
  </si>
  <si>
    <t>labor</t>
  </si>
  <si>
    <t>Unit</t>
  </si>
  <si>
    <t>fertilizer</t>
  </si>
  <si>
    <t>person-days</t>
  </si>
  <si>
    <t>Revenue</t>
  </si>
  <si>
    <t>Price</t>
  </si>
  <si>
    <t>Maize Revenue and Cost per Hectare</t>
  </si>
  <si>
    <t>Quantity</t>
  </si>
  <si>
    <t>maize production</t>
  </si>
  <si>
    <t>Prices</t>
  </si>
  <si>
    <t>dry season</t>
  </si>
  <si>
    <t>early</t>
  </si>
  <si>
    <t>mid</t>
  </si>
  <si>
    <t>total labor</t>
  </si>
  <si>
    <t>quantity/ha</t>
  </si>
  <si>
    <t>Labor inputs</t>
  </si>
  <si>
    <t>person days</t>
  </si>
  <si>
    <t>Labor inputs per hectare</t>
  </si>
  <si>
    <t>Purchased input quantities per hectare</t>
  </si>
  <si>
    <t>basin</t>
  </si>
  <si>
    <t>dry</t>
  </si>
  <si>
    <t>total</t>
  </si>
  <si>
    <t>season</t>
  </si>
  <si>
    <t>tillage system</t>
  </si>
  <si>
    <t>mid-late</t>
  </si>
  <si>
    <t>early season</t>
  </si>
  <si>
    <t>mid-late season</t>
  </si>
  <si>
    <t>subtotal</t>
  </si>
  <si>
    <t xml:space="preserve">     peak</t>
  </si>
  <si>
    <t xml:space="preserve">    mid-late</t>
  </si>
  <si>
    <t xml:space="preserve">    dry</t>
  </si>
  <si>
    <t>Purchased input costs</t>
  </si>
  <si>
    <t>Total cost of inputs plus all labor</t>
  </si>
  <si>
    <t>Value (dollars)</t>
  </si>
  <si>
    <t>till_code</t>
  </si>
  <si>
    <t>input_cost</t>
  </si>
  <si>
    <t>lab_cost</t>
  </si>
  <si>
    <t>early1</t>
  </si>
  <si>
    <t>mid1</t>
  </si>
  <si>
    <t>dry1</t>
  </si>
  <si>
    <t>early2</t>
  </si>
  <si>
    <t>mid2</t>
  </si>
  <si>
    <t>dry2</t>
  </si>
  <si>
    <t>early3</t>
  </si>
  <si>
    <t>mid3</t>
  </si>
  <si>
    <t>dry3</t>
  </si>
  <si>
    <t>early4</t>
  </si>
  <si>
    <t>mid4</t>
  </si>
  <si>
    <t>dry4</t>
  </si>
  <si>
    <t>seed_cost</t>
  </si>
  <si>
    <t>fert_q</t>
  </si>
  <si>
    <t>fert_p</t>
  </si>
  <si>
    <t>fert_cost</t>
  </si>
  <si>
    <t>maize_value</t>
  </si>
  <si>
    <t>lab_tot_q</t>
  </si>
  <si>
    <t>gross_margin_day</t>
  </si>
  <si>
    <t>lab_early_q</t>
  </si>
  <si>
    <t>lab_mid_q</t>
  </si>
  <si>
    <t>lab_e_p</t>
  </si>
  <si>
    <t>lab_m_p</t>
  </si>
  <si>
    <t>lab_e_val</t>
  </si>
  <si>
    <t>lab_m_val</t>
  </si>
  <si>
    <t>lab_d_q</t>
  </si>
  <si>
    <t>lab_d_p</t>
  </si>
  <si>
    <t>lab_d_val</t>
  </si>
  <si>
    <t>Average</t>
  </si>
  <si>
    <t>lab-early</t>
  </si>
  <si>
    <t>lab-mid</t>
  </si>
  <si>
    <t>lab-dry</t>
  </si>
  <si>
    <t>Gross margin</t>
  </si>
  <si>
    <t>Returns to labor (gross margin/labor days)</t>
  </si>
  <si>
    <t>per ha</t>
  </si>
  <si>
    <t>per ton</t>
  </si>
  <si>
    <t>lab_cost_ton</t>
  </si>
  <si>
    <t>inp_cost_ton</t>
  </si>
  <si>
    <t>tot_cost_ton</t>
  </si>
  <si>
    <t>Cost of maize production ($/ton)</t>
  </si>
  <si>
    <t>0</t>
  </si>
  <si>
    <t>More</t>
  </si>
  <si>
    <t>Frequency</t>
  </si>
  <si>
    <t>Cumulative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</si>
</sst>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Continuous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35" borderId="0" xfId="0" applyNumberFormat="1" applyFill="1" applyAlignment="1">
      <alignment/>
    </xf>
    <xf numFmtId="0" fontId="0" fillId="0" borderId="0" xfId="0" applyBorder="1" applyAlignment="1">
      <alignment/>
    </xf>
    <xf numFmtId="3" fontId="0" fillId="34" borderId="0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825"/>
          <c:w val="0.653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axId val="20586275"/>
        <c:axId val="2094516"/>
      </c:barChart>
      <c:catAx>
        <c:axId val="20586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4516"/>
        <c:crosses val="autoZero"/>
        <c:auto val="1"/>
        <c:lblOffset val="100"/>
        <c:tickLblSkip val="1"/>
        <c:noMultiLvlLbl val="0"/>
      </c:catAx>
      <c:valAx>
        <c:axId val="20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25"/>
          <c:y val="0.81775"/>
          <c:w val="0.210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438400" y="0"/>
        <a:ext cx="36576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</cols>
  <sheetData>
    <row r="1" ht="15">
      <c r="A1" t="s">
        <v>19</v>
      </c>
    </row>
    <row r="2" ht="15.75" thickBot="1"/>
    <row r="3" spans="1:2" ht="15">
      <c r="A3" s="4" t="s">
        <v>20</v>
      </c>
      <c r="B3" s="4"/>
    </row>
    <row r="4" spans="1:2" ht="15">
      <c r="A4" s="1" t="s">
        <v>21</v>
      </c>
      <c r="B4" s="1">
        <v>0.63306094231544</v>
      </c>
    </row>
    <row r="5" spans="1:2" ht="15">
      <c r="A5" s="1" t="s">
        <v>22</v>
      </c>
      <c r="B5" s="1">
        <v>0.40076615668531285</v>
      </c>
    </row>
    <row r="6" spans="1:2" ht="15">
      <c r="A6" s="1" t="s">
        <v>23</v>
      </c>
      <c r="B6" s="1">
        <v>0.3723813956861961</v>
      </c>
    </row>
    <row r="7" spans="1:2" ht="15">
      <c r="A7" s="1" t="s">
        <v>24</v>
      </c>
      <c r="B7" s="1">
        <v>1241.6485299352526</v>
      </c>
    </row>
    <row r="8" spans="1:2" ht="15.75" thickBot="1">
      <c r="A8" s="2" t="s">
        <v>25</v>
      </c>
      <c r="B8" s="2">
        <v>200</v>
      </c>
    </row>
    <row r="10" ht="15.75" thickBot="1">
      <c r="A10" t="s">
        <v>26</v>
      </c>
    </row>
    <row r="11" spans="1:6" ht="15">
      <c r="A11" s="3"/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</row>
    <row r="12" spans="1:6" ht="15">
      <c r="A12" s="1" t="s">
        <v>27</v>
      </c>
      <c r="B12" s="1">
        <v>9</v>
      </c>
      <c r="C12" s="1">
        <v>195905065.09007144</v>
      </c>
      <c r="D12" s="1">
        <v>21767229.45445238</v>
      </c>
      <c r="E12" s="1">
        <v>14.119060459863777</v>
      </c>
      <c r="F12" s="1">
        <v>2.498047061301684E-17</v>
      </c>
    </row>
    <row r="13" spans="1:6" ht="15">
      <c r="A13" s="1" t="s">
        <v>28</v>
      </c>
      <c r="B13" s="1">
        <v>190</v>
      </c>
      <c r="C13" s="1">
        <v>292921303.65917104</v>
      </c>
      <c r="D13" s="1">
        <v>1541691.071890374</v>
      </c>
      <c r="E13" s="1"/>
      <c r="F13" s="1"/>
    </row>
    <row r="14" spans="1:6" ht="15.75" thickBot="1">
      <c r="A14" s="2" t="s">
        <v>29</v>
      </c>
      <c r="B14" s="2">
        <v>199</v>
      </c>
      <c r="C14" s="2">
        <v>488826368.7492425</v>
      </c>
      <c r="D14" s="2"/>
      <c r="E14" s="2"/>
      <c r="F14" s="2"/>
    </row>
    <row r="15" ht="15.75" thickBot="1"/>
    <row r="16" spans="1:9" ht="15">
      <c r="A16" s="3"/>
      <c r="B16" s="3" t="s">
        <v>36</v>
      </c>
      <c r="C16" s="3" t="s">
        <v>24</v>
      </c>
      <c r="D16" s="3" t="s">
        <v>37</v>
      </c>
      <c r="E16" s="3" t="s">
        <v>38</v>
      </c>
      <c r="F16" s="3" t="s">
        <v>39</v>
      </c>
      <c r="G16" s="3" t="s">
        <v>40</v>
      </c>
      <c r="H16" s="3" t="s">
        <v>41</v>
      </c>
      <c r="I16" s="3" t="s">
        <v>42</v>
      </c>
    </row>
    <row r="17" spans="1:9" ht="15">
      <c r="A17" s="1" t="s">
        <v>30</v>
      </c>
      <c r="B17" s="1">
        <v>830825.9265421407</v>
      </c>
      <c r="C17" s="1">
        <v>249851.7285208888</v>
      </c>
      <c r="D17" s="1">
        <v>3.325275880461558</v>
      </c>
      <c r="E17" s="1">
        <v>0.0010600924816638608</v>
      </c>
      <c r="F17" s="1">
        <v>337986.361634557</v>
      </c>
      <c r="G17" s="1">
        <v>1323665.4914497244</v>
      </c>
      <c r="H17" s="1">
        <v>337986.361634557</v>
      </c>
      <c r="I17" s="1">
        <v>1323665.4914497244</v>
      </c>
    </row>
    <row r="18" spans="1:9" ht="15">
      <c r="A18" s="1" t="s">
        <v>6</v>
      </c>
      <c r="B18" s="1">
        <v>-22.284390591362698</v>
      </c>
      <c r="C18" s="1">
        <v>6.710256409085751</v>
      </c>
      <c r="D18" s="1">
        <v>-3.3209447199647126</v>
      </c>
      <c r="E18" s="1">
        <v>0.0010757541033339793</v>
      </c>
      <c r="F18" s="1">
        <v>-35.520560173418076</v>
      </c>
      <c r="G18" s="1">
        <v>-9.048221009307321</v>
      </c>
      <c r="H18" s="1">
        <v>-35.520560173418076</v>
      </c>
      <c r="I18" s="1">
        <v>-9.048221009307321</v>
      </c>
    </row>
    <row r="19" spans="1:9" ht="15">
      <c r="A19" s="1" t="s">
        <v>7</v>
      </c>
      <c r="B19" s="1">
        <v>532.1113198295942</v>
      </c>
      <c r="C19" s="1">
        <v>241.2390517209365</v>
      </c>
      <c r="D19" s="1">
        <v>2.20574287634465</v>
      </c>
      <c r="E19" s="1">
        <v>0.028601278632042194</v>
      </c>
      <c r="F19" s="1">
        <v>56.260502255904896</v>
      </c>
      <c r="G19" s="1">
        <v>1007.9621374032836</v>
      </c>
      <c r="H19" s="1">
        <v>56.260502255904896</v>
      </c>
      <c r="I19" s="1">
        <v>1007.9621374032836</v>
      </c>
    </row>
    <row r="20" spans="1:9" ht="15">
      <c r="A20" s="1" t="s">
        <v>12</v>
      </c>
      <c r="B20" s="1">
        <v>1.4045344629884773</v>
      </c>
      <c r="C20" s="1">
        <v>0.47428511954152075</v>
      </c>
      <c r="D20" s="1">
        <v>2.9613715571473223</v>
      </c>
      <c r="E20" s="1">
        <v>0.003453504957793501</v>
      </c>
      <c r="F20" s="1">
        <v>0.4689937191210918</v>
      </c>
      <c r="G20" s="1">
        <v>2.340075206855863</v>
      </c>
      <c r="H20" s="1">
        <v>0.4689937191210918</v>
      </c>
      <c r="I20" s="1">
        <v>2.340075206855863</v>
      </c>
    </row>
    <row r="21" spans="1:9" ht="15">
      <c r="A21" s="1" t="s">
        <v>8</v>
      </c>
      <c r="B21" s="1">
        <v>650.5706562917114</v>
      </c>
      <c r="C21" s="1">
        <v>296.62845042483576</v>
      </c>
      <c r="D21" s="1">
        <v>2.1932173240967083</v>
      </c>
      <c r="E21" s="1">
        <v>0.02950570082546321</v>
      </c>
      <c r="F21" s="1">
        <v>65.46269121167563</v>
      </c>
      <c r="G21" s="1">
        <v>1235.6786213717473</v>
      </c>
      <c r="H21" s="1">
        <v>65.46269121167563</v>
      </c>
      <c r="I21" s="1">
        <v>1235.6786213717473</v>
      </c>
    </row>
    <row r="22" spans="1:9" ht="15">
      <c r="A22" s="1" t="s">
        <v>9</v>
      </c>
      <c r="B22" s="1">
        <v>-252.80523964551296</v>
      </c>
      <c r="C22" s="1">
        <v>1266.842969509441</v>
      </c>
      <c r="D22" s="1">
        <v>-0.1995553085347323</v>
      </c>
      <c r="E22" s="1">
        <v>0.8420417888043932</v>
      </c>
      <c r="F22" s="1">
        <v>-2751.688643796409</v>
      </c>
      <c r="G22" s="1">
        <v>2246.0781645053835</v>
      </c>
      <c r="H22" s="1">
        <v>-2751.688643796409</v>
      </c>
      <c r="I22" s="1">
        <v>2246.0781645053835</v>
      </c>
    </row>
    <row r="23" spans="1:9" ht="15">
      <c r="A23" s="1" t="s">
        <v>10</v>
      </c>
      <c r="B23" s="1">
        <v>-255.54504437778124</v>
      </c>
      <c r="C23" s="1">
        <v>341.4624849480036</v>
      </c>
      <c r="D23" s="1">
        <v>-0.748383953267061</v>
      </c>
      <c r="E23" s="1">
        <v>0.45515397981777306</v>
      </c>
      <c r="F23" s="1">
        <v>-929.0894041077836</v>
      </c>
      <c r="G23" s="1">
        <v>417.9993153522212</v>
      </c>
      <c r="H23" s="1">
        <v>-929.0894041077836</v>
      </c>
      <c r="I23" s="1">
        <v>417.9993153522212</v>
      </c>
    </row>
    <row r="24" spans="1:9" ht="15">
      <c r="A24" s="1" t="s">
        <v>11</v>
      </c>
      <c r="B24" s="1">
        <v>-323.4861727052807</v>
      </c>
      <c r="C24" s="1">
        <v>224.638252837778</v>
      </c>
      <c r="D24" s="1">
        <v>-1.440031555706968</v>
      </c>
      <c r="E24" s="1">
        <v>0.1515041405058103</v>
      </c>
      <c r="F24" s="1">
        <v>-766.5914473638642</v>
      </c>
      <c r="G24" s="1">
        <v>119.61910195330279</v>
      </c>
      <c r="H24" s="1">
        <v>-766.5914473638642</v>
      </c>
      <c r="I24" s="1">
        <v>119.61910195330279</v>
      </c>
    </row>
    <row r="25" spans="1:9" ht="15">
      <c r="A25" s="1" t="s">
        <v>4</v>
      </c>
      <c r="B25" s="1">
        <v>-67.67279548292036</v>
      </c>
      <c r="C25" s="1">
        <v>66.54103337448258</v>
      </c>
      <c r="D25" s="1">
        <v>-1.0170084841043632</v>
      </c>
      <c r="E25" s="1">
        <v>0.31044267186852537</v>
      </c>
      <c r="F25" s="1">
        <v>-198.92685616491104</v>
      </c>
      <c r="G25" s="1">
        <v>63.5812651990703</v>
      </c>
      <c r="H25" s="1">
        <v>-198.92685616491104</v>
      </c>
      <c r="I25" s="1">
        <v>63.5812651990703</v>
      </c>
    </row>
    <row r="26" spans="1:9" ht="15.75" thickBot="1">
      <c r="A26" s="2" t="s">
        <v>5</v>
      </c>
      <c r="B26" s="2">
        <v>98.75991000223075</v>
      </c>
      <c r="C26" s="2">
        <v>71.36136050753917</v>
      </c>
      <c r="D26" s="2">
        <v>1.383940963286385</v>
      </c>
      <c r="E26" s="2">
        <v>0.16800007298188602</v>
      </c>
      <c r="F26" s="2">
        <v>-42.00238158547171</v>
      </c>
      <c r="G26" s="2">
        <v>239.52220158993322</v>
      </c>
      <c r="H26" s="2">
        <v>-42.00238158547171</v>
      </c>
      <c r="I26" s="2">
        <v>239.52220158993322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8" max="8" width="10.7109375" style="0" bestFit="1" customWidth="1"/>
  </cols>
  <sheetData>
    <row r="1" spans="1:29" ht="15">
      <c r="A1" t="s">
        <v>0</v>
      </c>
      <c r="B1" t="s">
        <v>1</v>
      </c>
      <c r="C1" t="s">
        <v>2</v>
      </c>
      <c r="D1" t="s">
        <v>3</v>
      </c>
      <c r="E1" t="s">
        <v>88</v>
      </c>
      <c r="F1" t="s">
        <v>43</v>
      </c>
      <c r="G1" t="s">
        <v>18</v>
      </c>
      <c r="H1" t="s">
        <v>6</v>
      </c>
      <c r="I1" t="s">
        <v>7</v>
      </c>
      <c r="J1" t="s">
        <v>12</v>
      </c>
      <c r="K1" t="s">
        <v>8</v>
      </c>
      <c r="L1" t="s">
        <v>9</v>
      </c>
      <c r="M1" t="s">
        <v>10</v>
      </c>
      <c r="N1" t="s">
        <v>11</v>
      </c>
      <c r="O1" t="s">
        <v>4</v>
      </c>
      <c r="P1" t="s">
        <v>5</v>
      </c>
      <c r="AA1" t="s">
        <v>120</v>
      </c>
      <c r="AB1" t="s">
        <v>121</v>
      </c>
      <c r="AC1" t="s">
        <v>122</v>
      </c>
    </row>
    <row r="2" spans="1:29" ht="15">
      <c r="A2">
        <v>20202</v>
      </c>
      <c r="B2">
        <v>2050201</v>
      </c>
      <c r="C2" t="s">
        <v>13</v>
      </c>
      <c r="D2" t="s">
        <v>8</v>
      </c>
      <c r="E2">
        <v>2</v>
      </c>
      <c r="F2" t="s">
        <v>15</v>
      </c>
      <c r="G2">
        <v>9354.988</v>
      </c>
      <c r="H2">
        <v>37215</v>
      </c>
      <c r="I2">
        <v>1</v>
      </c>
      <c r="J2">
        <v>400</v>
      </c>
      <c r="K2">
        <v>1</v>
      </c>
      <c r="L2">
        <v>0</v>
      </c>
      <c r="M2">
        <v>0</v>
      </c>
      <c r="N2">
        <v>0</v>
      </c>
      <c r="O2">
        <v>0.25</v>
      </c>
      <c r="P2">
        <v>1</v>
      </c>
      <c r="AA2">
        <f>'labor worksheet'!T2</f>
        <v>21</v>
      </c>
      <c r="AB2">
        <f>'labor worksheet'!U2</f>
        <v>64</v>
      </c>
      <c r="AC2">
        <f>'labor worksheet'!V2</f>
        <v>34</v>
      </c>
    </row>
    <row r="3" spans="1:29" ht="15">
      <c r="A3">
        <v>10501</v>
      </c>
      <c r="B3">
        <v>1040401</v>
      </c>
      <c r="C3" t="s">
        <v>13</v>
      </c>
      <c r="D3" t="s">
        <v>8</v>
      </c>
      <c r="E3">
        <v>2</v>
      </c>
      <c r="F3" t="s">
        <v>11</v>
      </c>
      <c r="G3">
        <v>7200</v>
      </c>
      <c r="H3">
        <v>37201</v>
      </c>
      <c r="I3">
        <v>1</v>
      </c>
      <c r="J3">
        <v>400</v>
      </c>
      <c r="K3">
        <v>1</v>
      </c>
      <c r="L3">
        <v>0</v>
      </c>
      <c r="M3">
        <v>0</v>
      </c>
      <c r="N3">
        <v>1</v>
      </c>
      <c r="O3">
        <v>0.25</v>
      </c>
      <c r="P3">
        <v>1</v>
      </c>
      <c r="AA3">
        <f>'labor worksheet'!T3</f>
        <v>21</v>
      </c>
      <c r="AB3">
        <f>'labor worksheet'!U3</f>
        <v>64</v>
      </c>
      <c r="AC3">
        <f>'labor worksheet'!V3</f>
        <v>34</v>
      </c>
    </row>
    <row r="4" spans="1:29" ht="15">
      <c r="A4">
        <v>10203</v>
      </c>
      <c r="B4">
        <v>2030101</v>
      </c>
      <c r="C4" t="s">
        <v>13</v>
      </c>
      <c r="D4" t="s">
        <v>8</v>
      </c>
      <c r="E4">
        <v>2</v>
      </c>
      <c r="F4" t="s">
        <v>15</v>
      </c>
      <c r="G4">
        <v>6964.824</v>
      </c>
      <c r="H4">
        <v>37211</v>
      </c>
      <c r="I4">
        <v>1</v>
      </c>
      <c r="J4">
        <v>600</v>
      </c>
      <c r="K4">
        <v>1</v>
      </c>
      <c r="L4">
        <v>0</v>
      </c>
      <c r="M4">
        <v>0</v>
      </c>
      <c r="N4">
        <v>0</v>
      </c>
      <c r="O4">
        <v>0.625</v>
      </c>
      <c r="P4">
        <v>3</v>
      </c>
      <c r="AA4">
        <f>'labor worksheet'!T4</f>
        <v>21</v>
      </c>
      <c r="AB4">
        <f>'labor worksheet'!U4</f>
        <v>64</v>
      </c>
      <c r="AC4">
        <f>'labor worksheet'!V4</f>
        <v>34</v>
      </c>
    </row>
    <row r="5" spans="1:29" ht="15">
      <c r="A5">
        <v>10504</v>
      </c>
      <c r="B5">
        <v>3010503</v>
      </c>
      <c r="C5" t="s">
        <v>13</v>
      </c>
      <c r="D5" t="s">
        <v>8</v>
      </c>
      <c r="E5">
        <v>2</v>
      </c>
      <c r="F5" t="s">
        <v>11</v>
      </c>
      <c r="G5">
        <v>6400</v>
      </c>
      <c r="H5">
        <v>37212</v>
      </c>
      <c r="I5">
        <v>1</v>
      </c>
      <c r="J5">
        <v>264</v>
      </c>
      <c r="K5">
        <v>1</v>
      </c>
      <c r="L5">
        <v>0</v>
      </c>
      <c r="M5">
        <v>0</v>
      </c>
      <c r="N5">
        <v>1</v>
      </c>
      <c r="O5">
        <v>0.125</v>
      </c>
      <c r="P5">
        <v>3</v>
      </c>
      <c r="AA5">
        <f>'labor worksheet'!T5</f>
        <v>21</v>
      </c>
      <c r="AB5">
        <f>'labor worksheet'!U5</f>
        <v>64</v>
      </c>
      <c r="AC5">
        <f>'labor worksheet'!V5</f>
        <v>34</v>
      </c>
    </row>
    <row r="6" spans="1:29" ht="15">
      <c r="A6">
        <v>20405</v>
      </c>
      <c r="B6">
        <v>3010104</v>
      </c>
      <c r="C6" t="s">
        <v>13</v>
      </c>
      <c r="D6" t="s">
        <v>8</v>
      </c>
      <c r="E6">
        <v>2</v>
      </c>
      <c r="F6" t="s">
        <v>11</v>
      </c>
      <c r="G6">
        <v>6400</v>
      </c>
      <c r="H6">
        <v>37215</v>
      </c>
      <c r="I6">
        <v>1</v>
      </c>
      <c r="J6">
        <v>528</v>
      </c>
      <c r="K6">
        <v>1</v>
      </c>
      <c r="L6">
        <v>0</v>
      </c>
      <c r="M6">
        <v>0</v>
      </c>
      <c r="N6">
        <v>1</v>
      </c>
      <c r="O6">
        <v>0.0625</v>
      </c>
      <c r="P6">
        <v>3</v>
      </c>
      <c r="AA6">
        <f>'labor worksheet'!T6</f>
        <v>21</v>
      </c>
      <c r="AB6">
        <f>'labor worksheet'!U6</f>
        <v>64</v>
      </c>
      <c r="AC6">
        <f>'labor worksheet'!V6</f>
        <v>34</v>
      </c>
    </row>
    <row r="7" spans="1:29" ht="15">
      <c r="A7">
        <v>30201</v>
      </c>
      <c r="B7">
        <v>1040304</v>
      </c>
      <c r="C7" t="s">
        <v>13</v>
      </c>
      <c r="D7" t="s">
        <v>8</v>
      </c>
      <c r="E7">
        <v>2</v>
      </c>
      <c r="F7" t="s">
        <v>11</v>
      </c>
      <c r="G7">
        <v>6000</v>
      </c>
      <c r="H7">
        <v>37204</v>
      </c>
      <c r="I7">
        <v>1</v>
      </c>
      <c r="J7">
        <v>400</v>
      </c>
      <c r="K7">
        <v>1</v>
      </c>
      <c r="L7">
        <v>0</v>
      </c>
      <c r="M7">
        <v>0</v>
      </c>
      <c r="N7">
        <v>1</v>
      </c>
      <c r="O7">
        <v>0.5</v>
      </c>
      <c r="P7">
        <v>7</v>
      </c>
      <c r="AA7">
        <f>'labor worksheet'!T7</f>
        <v>21</v>
      </c>
      <c r="AB7">
        <f>'labor worksheet'!U7</f>
        <v>64</v>
      </c>
      <c r="AC7">
        <f>'labor worksheet'!V7</f>
        <v>34</v>
      </c>
    </row>
    <row r="8" spans="1:29" ht="15">
      <c r="A8">
        <v>30808</v>
      </c>
      <c r="B8">
        <v>2040301</v>
      </c>
      <c r="C8" t="s">
        <v>13</v>
      </c>
      <c r="D8" t="s">
        <v>8</v>
      </c>
      <c r="E8">
        <v>2</v>
      </c>
      <c r="F8" t="s">
        <v>15</v>
      </c>
      <c r="G8">
        <v>5733.789</v>
      </c>
      <c r="H8">
        <v>37203</v>
      </c>
      <c r="I8">
        <v>1</v>
      </c>
      <c r="J8">
        <v>600</v>
      </c>
      <c r="K8">
        <v>1</v>
      </c>
      <c r="L8">
        <v>0</v>
      </c>
      <c r="M8">
        <v>0</v>
      </c>
      <c r="N8">
        <v>0</v>
      </c>
      <c r="O8">
        <v>0.5</v>
      </c>
      <c r="P8">
        <v>5</v>
      </c>
      <c r="AA8">
        <f>'labor worksheet'!T8</f>
        <v>21</v>
      </c>
      <c r="AB8">
        <f>'labor worksheet'!U8</f>
        <v>64</v>
      </c>
      <c r="AC8">
        <f>'labor worksheet'!V8</f>
        <v>34</v>
      </c>
    </row>
    <row r="9" spans="1:29" ht="15">
      <c r="A9">
        <v>10302</v>
      </c>
      <c r="B9">
        <v>1030201</v>
      </c>
      <c r="C9" t="s">
        <v>13</v>
      </c>
      <c r="D9" t="s">
        <v>8</v>
      </c>
      <c r="E9">
        <v>2</v>
      </c>
      <c r="F9" t="s">
        <v>11</v>
      </c>
      <c r="G9">
        <v>5568.826</v>
      </c>
      <c r="H9">
        <v>37205</v>
      </c>
      <c r="I9">
        <v>1</v>
      </c>
      <c r="J9">
        <v>400</v>
      </c>
      <c r="K9">
        <v>1</v>
      </c>
      <c r="L9">
        <v>0</v>
      </c>
      <c r="M9">
        <v>0</v>
      </c>
      <c r="N9">
        <v>1</v>
      </c>
      <c r="O9">
        <v>0.25</v>
      </c>
      <c r="P9">
        <v>2</v>
      </c>
      <c r="AA9">
        <f>'labor worksheet'!T9</f>
        <v>21</v>
      </c>
      <c r="AB9">
        <f>'labor worksheet'!U9</f>
        <v>64</v>
      </c>
      <c r="AC9">
        <f>'labor worksheet'!V9</f>
        <v>34</v>
      </c>
    </row>
    <row r="10" spans="1:29" ht="15">
      <c r="A10">
        <v>30401</v>
      </c>
      <c r="B10">
        <v>2040703</v>
      </c>
      <c r="C10" t="s">
        <v>13</v>
      </c>
      <c r="D10" t="s">
        <v>8</v>
      </c>
      <c r="E10">
        <v>2</v>
      </c>
      <c r="F10" t="s">
        <v>15</v>
      </c>
      <c r="G10">
        <v>5550.232</v>
      </c>
      <c r="H10">
        <v>37216</v>
      </c>
      <c r="I10">
        <v>1</v>
      </c>
      <c r="J10">
        <v>80</v>
      </c>
      <c r="K10">
        <v>1</v>
      </c>
      <c r="L10">
        <v>0</v>
      </c>
      <c r="M10">
        <v>0</v>
      </c>
      <c r="N10">
        <v>0</v>
      </c>
      <c r="O10">
        <v>0.875</v>
      </c>
      <c r="P10">
        <v>5</v>
      </c>
      <c r="AA10">
        <f>'labor worksheet'!T10</f>
        <v>21</v>
      </c>
      <c r="AB10">
        <f>'labor worksheet'!U10</f>
        <v>64</v>
      </c>
      <c r="AC10">
        <f>'labor worksheet'!V10</f>
        <v>34</v>
      </c>
    </row>
    <row r="11" spans="1:29" ht="15">
      <c r="A11">
        <v>10604</v>
      </c>
      <c r="B11">
        <v>1030410</v>
      </c>
      <c r="C11" t="s">
        <v>13</v>
      </c>
      <c r="D11" t="s">
        <v>8</v>
      </c>
      <c r="E11">
        <v>2</v>
      </c>
      <c r="F11" t="s">
        <v>11</v>
      </c>
      <c r="G11">
        <v>5504.032</v>
      </c>
      <c r="H11">
        <v>37209</v>
      </c>
      <c r="I11">
        <v>1</v>
      </c>
      <c r="J11">
        <v>800</v>
      </c>
      <c r="K11">
        <v>1</v>
      </c>
      <c r="L11">
        <v>0</v>
      </c>
      <c r="M11">
        <v>0</v>
      </c>
      <c r="N11">
        <v>1</v>
      </c>
      <c r="O11">
        <v>0.25</v>
      </c>
      <c r="P11">
        <v>0</v>
      </c>
      <c r="AA11">
        <f>'labor worksheet'!T11</f>
        <v>21</v>
      </c>
      <c r="AB11">
        <f>'labor worksheet'!U11</f>
        <v>64</v>
      </c>
      <c r="AC11">
        <f>'labor worksheet'!V11</f>
        <v>34</v>
      </c>
    </row>
    <row r="12" spans="1:29" ht="15">
      <c r="A12">
        <v>30902</v>
      </c>
      <c r="B12">
        <v>1010203</v>
      </c>
      <c r="C12" t="s">
        <v>13</v>
      </c>
      <c r="D12" t="s">
        <v>8</v>
      </c>
      <c r="E12">
        <v>2</v>
      </c>
      <c r="F12" t="s">
        <v>11</v>
      </c>
      <c r="G12">
        <v>5400</v>
      </c>
      <c r="H12">
        <v>37211</v>
      </c>
      <c r="I12">
        <v>1</v>
      </c>
      <c r="J12">
        <v>400</v>
      </c>
      <c r="K12">
        <v>1</v>
      </c>
      <c r="L12">
        <v>0</v>
      </c>
      <c r="M12">
        <v>0</v>
      </c>
      <c r="N12">
        <v>1</v>
      </c>
      <c r="O12">
        <v>0.25</v>
      </c>
      <c r="P12">
        <v>1</v>
      </c>
      <c r="AA12">
        <f>'labor worksheet'!T12</f>
        <v>21</v>
      </c>
      <c r="AB12">
        <f>'labor worksheet'!U12</f>
        <v>64</v>
      </c>
      <c r="AC12">
        <f>'labor worksheet'!V12</f>
        <v>34</v>
      </c>
    </row>
    <row r="13" spans="1:29" ht="15">
      <c r="A13">
        <v>30302</v>
      </c>
      <c r="B13">
        <v>1030404</v>
      </c>
      <c r="C13" t="s">
        <v>13</v>
      </c>
      <c r="D13" t="s">
        <v>8</v>
      </c>
      <c r="E13">
        <v>2</v>
      </c>
      <c r="F13" t="s">
        <v>11</v>
      </c>
      <c r="G13">
        <v>5250</v>
      </c>
      <c r="H13">
        <v>37201</v>
      </c>
      <c r="I13">
        <v>1</v>
      </c>
      <c r="J13">
        <v>376.1905</v>
      </c>
      <c r="K13">
        <v>1</v>
      </c>
      <c r="L13">
        <v>0</v>
      </c>
      <c r="M13">
        <v>0</v>
      </c>
      <c r="N13">
        <v>1</v>
      </c>
      <c r="O13">
        <v>0.2658228</v>
      </c>
      <c r="P13">
        <v>2</v>
      </c>
      <c r="AA13">
        <f>'labor worksheet'!T13</f>
        <v>21</v>
      </c>
      <c r="AB13">
        <f>'labor worksheet'!U13</f>
        <v>64</v>
      </c>
      <c r="AC13">
        <f>'labor worksheet'!V13</f>
        <v>34</v>
      </c>
    </row>
    <row r="14" spans="1:29" ht="15">
      <c r="A14">
        <v>10404</v>
      </c>
      <c r="B14">
        <v>2040604</v>
      </c>
      <c r="C14" t="s">
        <v>13</v>
      </c>
      <c r="D14" t="s">
        <v>8</v>
      </c>
      <c r="E14">
        <v>2</v>
      </c>
      <c r="F14" t="s">
        <v>11</v>
      </c>
      <c r="G14">
        <v>4854.641</v>
      </c>
      <c r="H14">
        <v>37207</v>
      </c>
      <c r="I14">
        <v>1</v>
      </c>
      <c r="J14">
        <v>120.8</v>
      </c>
      <c r="K14">
        <v>1</v>
      </c>
      <c r="L14">
        <v>0</v>
      </c>
      <c r="M14">
        <v>0</v>
      </c>
      <c r="N14">
        <v>1</v>
      </c>
      <c r="O14">
        <v>0.25</v>
      </c>
      <c r="P14">
        <v>4</v>
      </c>
      <c r="AA14">
        <f>'labor worksheet'!T14</f>
        <v>21</v>
      </c>
      <c r="AB14">
        <f>'labor worksheet'!U14</f>
        <v>64</v>
      </c>
      <c r="AC14">
        <f>'labor worksheet'!V14</f>
        <v>34</v>
      </c>
    </row>
    <row r="15" spans="1:29" ht="15">
      <c r="A15">
        <v>10605</v>
      </c>
      <c r="B15">
        <v>2040501</v>
      </c>
      <c r="C15" t="s">
        <v>13</v>
      </c>
      <c r="D15" t="s">
        <v>8</v>
      </c>
      <c r="E15">
        <v>2</v>
      </c>
      <c r="F15" t="s">
        <v>11</v>
      </c>
      <c r="G15">
        <v>4737.6</v>
      </c>
      <c r="H15">
        <v>37219</v>
      </c>
      <c r="I15">
        <v>1</v>
      </c>
      <c r="J15">
        <v>320</v>
      </c>
      <c r="K15">
        <v>1</v>
      </c>
      <c r="L15">
        <v>0</v>
      </c>
      <c r="M15">
        <v>0</v>
      </c>
      <c r="N15">
        <v>1</v>
      </c>
      <c r="O15">
        <v>0.625</v>
      </c>
      <c r="P15">
        <v>4</v>
      </c>
      <c r="AA15">
        <f>'labor worksheet'!T15</f>
        <v>21</v>
      </c>
      <c r="AB15">
        <f>'labor worksheet'!U15</f>
        <v>64</v>
      </c>
      <c r="AC15">
        <f>'labor worksheet'!V15</f>
        <v>34</v>
      </c>
    </row>
    <row r="16" spans="1:29" ht="15">
      <c r="A16">
        <v>30406</v>
      </c>
      <c r="B16">
        <v>1060502</v>
      </c>
      <c r="C16" t="s">
        <v>13</v>
      </c>
      <c r="D16" t="s">
        <v>8</v>
      </c>
      <c r="E16">
        <v>2</v>
      </c>
      <c r="F16" t="s">
        <v>11</v>
      </c>
      <c r="G16">
        <v>4691.023</v>
      </c>
      <c r="H16">
        <v>37208</v>
      </c>
      <c r="I16">
        <v>1</v>
      </c>
      <c r="J16">
        <v>250</v>
      </c>
      <c r="K16">
        <v>1</v>
      </c>
      <c r="L16">
        <v>0</v>
      </c>
      <c r="M16">
        <v>0</v>
      </c>
      <c r="N16">
        <v>1</v>
      </c>
      <c r="O16">
        <v>0.5</v>
      </c>
      <c r="P16">
        <v>0</v>
      </c>
      <c r="AA16">
        <f>'labor worksheet'!T16</f>
        <v>21</v>
      </c>
      <c r="AB16">
        <f>'labor worksheet'!U16</f>
        <v>64</v>
      </c>
      <c r="AC16">
        <f>'labor worksheet'!V16</f>
        <v>34</v>
      </c>
    </row>
    <row r="17" spans="1:29" ht="15">
      <c r="A17">
        <v>30705</v>
      </c>
      <c r="B17">
        <v>2040611</v>
      </c>
      <c r="C17" t="s">
        <v>13</v>
      </c>
      <c r="D17" t="s">
        <v>14</v>
      </c>
      <c r="E17">
        <v>3</v>
      </c>
      <c r="F17" t="s">
        <v>11</v>
      </c>
      <c r="G17">
        <v>4617.021</v>
      </c>
      <c r="H17">
        <v>37210</v>
      </c>
      <c r="I17">
        <v>1</v>
      </c>
      <c r="J17">
        <v>400</v>
      </c>
      <c r="K17">
        <v>0</v>
      </c>
      <c r="L17">
        <v>0</v>
      </c>
      <c r="M17">
        <v>0</v>
      </c>
      <c r="N17">
        <v>1</v>
      </c>
      <c r="O17">
        <v>0.25</v>
      </c>
      <c r="P17">
        <v>3</v>
      </c>
      <c r="AA17">
        <f>'labor worksheet'!T17</f>
        <v>36</v>
      </c>
      <c r="AB17">
        <f>'labor worksheet'!U17</f>
        <v>27</v>
      </c>
      <c r="AC17">
        <f>'labor worksheet'!V17</f>
        <v>0</v>
      </c>
    </row>
    <row r="18" spans="1:29" ht="15">
      <c r="A18">
        <v>20403</v>
      </c>
      <c r="B18">
        <v>3010502</v>
      </c>
      <c r="C18" t="s">
        <v>13</v>
      </c>
      <c r="D18" t="s">
        <v>10</v>
      </c>
      <c r="E18">
        <v>4</v>
      </c>
      <c r="F18" t="s">
        <v>11</v>
      </c>
      <c r="G18">
        <v>4585</v>
      </c>
      <c r="H18">
        <v>37209</v>
      </c>
      <c r="I18">
        <v>1</v>
      </c>
      <c r="J18">
        <v>300</v>
      </c>
      <c r="K18">
        <v>0</v>
      </c>
      <c r="L18">
        <v>0</v>
      </c>
      <c r="M18">
        <v>1</v>
      </c>
      <c r="N18">
        <v>1</v>
      </c>
      <c r="O18">
        <v>0.5</v>
      </c>
      <c r="P18">
        <v>5</v>
      </c>
      <c r="AA18">
        <f>'labor worksheet'!T18</f>
        <v>21</v>
      </c>
      <c r="AB18">
        <f>'labor worksheet'!U18</f>
        <v>27</v>
      </c>
      <c r="AC18">
        <f>'labor worksheet'!V18</f>
        <v>15</v>
      </c>
    </row>
    <row r="19" spans="1:29" ht="15">
      <c r="A19">
        <v>20205</v>
      </c>
      <c r="B19">
        <v>1030101</v>
      </c>
      <c r="C19" t="s">
        <v>13</v>
      </c>
      <c r="D19" t="s">
        <v>8</v>
      </c>
      <c r="E19">
        <v>2</v>
      </c>
      <c r="F19" t="s">
        <v>11</v>
      </c>
      <c r="G19">
        <v>4573.171</v>
      </c>
      <c r="H19">
        <v>37223</v>
      </c>
      <c r="I19">
        <v>1</v>
      </c>
      <c r="J19">
        <v>396.8254</v>
      </c>
      <c r="K19">
        <v>1</v>
      </c>
      <c r="L19">
        <v>0</v>
      </c>
      <c r="M19">
        <v>0</v>
      </c>
      <c r="N19">
        <v>1</v>
      </c>
      <c r="O19">
        <v>0.252</v>
      </c>
      <c r="P19">
        <v>2</v>
      </c>
      <c r="AA19">
        <f>'labor worksheet'!T19</f>
        <v>21</v>
      </c>
      <c r="AB19">
        <f>'labor worksheet'!U19</f>
        <v>64</v>
      </c>
      <c r="AC19">
        <f>'labor worksheet'!V19</f>
        <v>34</v>
      </c>
    </row>
    <row r="20" spans="1:29" ht="15">
      <c r="A20">
        <v>20107</v>
      </c>
      <c r="B20">
        <v>2040401</v>
      </c>
      <c r="C20" t="s">
        <v>13</v>
      </c>
      <c r="D20" t="s">
        <v>8</v>
      </c>
      <c r="E20">
        <v>2</v>
      </c>
      <c r="F20" t="s">
        <v>15</v>
      </c>
      <c r="G20">
        <v>4514.331</v>
      </c>
      <c r="H20">
        <v>37210</v>
      </c>
      <c r="I20">
        <v>1</v>
      </c>
      <c r="J20">
        <v>140</v>
      </c>
      <c r="K20">
        <v>1</v>
      </c>
      <c r="L20">
        <v>0</v>
      </c>
      <c r="M20">
        <v>0</v>
      </c>
      <c r="N20">
        <v>0</v>
      </c>
      <c r="O20">
        <v>0.5</v>
      </c>
      <c r="P20">
        <v>3</v>
      </c>
      <c r="AA20">
        <f>'labor worksheet'!T20</f>
        <v>21</v>
      </c>
      <c r="AB20">
        <f>'labor worksheet'!U20</f>
        <v>64</v>
      </c>
      <c r="AC20">
        <f>'labor worksheet'!V20</f>
        <v>34</v>
      </c>
    </row>
    <row r="21" spans="1:29" ht="15">
      <c r="A21">
        <v>30305</v>
      </c>
      <c r="B21">
        <v>2050101</v>
      </c>
      <c r="C21" t="s">
        <v>13</v>
      </c>
      <c r="D21" t="s">
        <v>8</v>
      </c>
      <c r="E21">
        <v>2</v>
      </c>
      <c r="F21" t="s">
        <v>15</v>
      </c>
      <c r="G21">
        <v>4482.599</v>
      </c>
      <c r="H21">
        <v>37212</v>
      </c>
      <c r="I21">
        <v>1</v>
      </c>
      <c r="J21">
        <v>200</v>
      </c>
      <c r="K21">
        <v>1</v>
      </c>
      <c r="L21">
        <v>0</v>
      </c>
      <c r="M21">
        <v>0</v>
      </c>
      <c r="N21">
        <v>0</v>
      </c>
      <c r="O21">
        <v>0.25</v>
      </c>
      <c r="P21">
        <v>1</v>
      </c>
      <c r="AA21">
        <f>'labor worksheet'!T21</f>
        <v>21</v>
      </c>
      <c r="AB21">
        <f>'labor worksheet'!U21</f>
        <v>64</v>
      </c>
      <c r="AC21">
        <f>'labor worksheet'!V21</f>
        <v>34</v>
      </c>
    </row>
    <row r="22" spans="1:29" ht="15">
      <c r="A22">
        <v>30206</v>
      </c>
      <c r="B22">
        <v>2040609</v>
      </c>
      <c r="C22" t="s">
        <v>13</v>
      </c>
      <c r="D22" t="s">
        <v>8</v>
      </c>
      <c r="E22">
        <v>2</v>
      </c>
      <c r="F22" t="s">
        <v>11</v>
      </c>
      <c r="G22">
        <v>4400.616</v>
      </c>
      <c r="H22">
        <v>37249</v>
      </c>
      <c r="I22">
        <v>1</v>
      </c>
      <c r="J22">
        <v>110</v>
      </c>
      <c r="K22">
        <v>1</v>
      </c>
      <c r="L22">
        <v>0</v>
      </c>
      <c r="M22">
        <v>0</v>
      </c>
      <c r="N22">
        <v>1</v>
      </c>
      <c r="O22">
        <v>0.5</v>
      </c>
      <c r="P22">
        <v>4</v>
      </c>
      <c r="AA22">
        <f>'labor worksheet'!T22</f>
        <v>21</v>
      </c>
      <c r="AB22">
        <f>'labor worksheet'!U22</f>
        <v>64</v>
      </c>
      <c r="AC22">
        <f>'labor worksheet'!V22</f>
        <v>34</v>
      </c>
    </row>
    <row r="23" spans="1:29" ht="15">
      <c r="A23">
        <v>30702</v>
      </c>
      <c r="B23">
        <v>2010203</v>
      </c>
      <c r="C23" t="s">
        <v>13</v>
      </c>
      <c r="D23" t="s">
        <v>10</v>
      </c>
      <c r="E23">
        <v>4</v>
      </c>
      <c r="F23" t="s">
        <v>11</v>
      </c>
      <c r="G23">
        <v>4355.556</v>
      </c>
      <c r="H23">
        <v>37209</v>
      </c>
      <c r="I23">
        <v>1</v>
      </c>
      <c r="J23">
        <v>400</v>
      </c>
      <c r="K23">
        <v>0</v>
      </c>
      <c r="L23">
        <v>0</v>
      </c>
      <c r="M23">
        <v>1</v>
      </c>
      <c r="N23">
        <v>1</v>
      </c>
      <c r="O23">
        <v>0.25</v>
      </c>
      <c r="P23">
        <v>3</v>
      </c>
      <c r="AA23">
        <f>'labor worksheet'!T23</f>
        <v>21</v>
      </c>
      <c r="AB23">
        <f>'labor worksheet'!U23</f>
        <v>27</v>
      </c>
      <c r="AC23">
        <f>'labor worksheet'!V23</f>
        <v>15</v>
      </c>
    </row>
    <row r="24" spans="1:29" ht="15">
      <c r="A24">
        <v>10104</v>
      </c>
      <c r="B24">
        <v>2040203</v>
      </c>
      <c r="C24" t="s">
        <v>13</v>
      </c>
      <c r="D24" t="s">
        <v>8</v>
      </c>
      <c r="E24">
        <v>2</v>
      </c>
      <c r="F24" t="s">
        <v>15</v>
      </c>
      <c r="G24">
        <v>4192.708</v>
      </c>
      <c r="H24">
        <v>37210</v>
      </c>
      <c r="I24">
        <v>1</v>
      </c>
      <c r="J24">
        <v>140</v>
      </c>
      <c r="K24">
        <v>1</v>
      </c>
      <c r="L24">
        <v>0</v>
      </c>
      <c r="M24">
        <v>0</v>
      </c>
      <c r="N24">
        <v>0</v>
      </c>
      <c r="O24">
        <v>0.5</v>
      </c>
      <c r="P24">
        <v>4</v>
      </c>
      <c r="AA24">
        <f>'labor worksheet'!T24</f>
        <v>21</v>
      </c>
      <c r="AB24">
        <f>'labor worksheet'!U24</f>
        <v>64</v>
      </c>
      <c r="AC24">
        <f>'labor worksheet'!V24</f>
        <v>34</v>
      </c>
    </row>
    <row r="25" spans="1:29" ht="15">
      <c r="A25">
        <v>30404</v>
      </c>
      <c r="B25">
        <v>1050301</v>
      </c>
      <c r="C25" t="s">
        <v>13</v>
      </c>
      <c r="D25" t="s">
        <v>8</v>
      </c>
      <c r="E25">
        <v>2</v>
      </c>
      <c r="F25" t="s">
        <v>11</v>
      </c>
      <c r="G25">
        <v>4136.895</v>
      </c>
      <c r="H25">
        <v>37209</v>
      </c>
      <c r="I25">
        <v>1</v>
      </c>
      <c r="J25">
        <v>188.0952</v>
      </c>
      <c r="K25">
        <v>1</v>
      </c>
      <c r="L25">
        <v>0</v>
      </c>
      <c r="M25">
        <v>0</v>
      </c>
      <c r="N25">
        <v>1</v>
      </c>
      <c r="O25">
        <v>0.2658228</v>
      </c>
      <c r="P25">
        <v>1</v>
      </c>
      <c r="AA25">
        <f>'labor worksheet'!T25</f>
        <v>21</v>
      </c>
      <c r="AB25">
        <f>'labor worksheet'!U25</f>
        <v>64</v>
      </c>
      <c r="AC25">
        <f>'labor worksheet'!V25</f>
        <v>34</v>
      </c>
    </row>
    <row r="26" spans="1:29" ht="15">
      <c r="A26">
        <v>30606</v>
      </c>
      <c r="B26">
        <v>1020101</v>
      </c>
      <c r="C26" t="s">
        <v>13</v>
      </c>
      <c r="D26" t="s">
        <v>8</v>
      </c>
      <c r="E26">
        <v>2</v>
      </c>
      <c r="F26" t="s">
        <v>11</v>
      </c>
      <c r="G26">
        <v>4064.516</v>
      </c>
      <c r="H26">
        <v>37205</v>
      </c>
      <c r="I26">
        <v>1</v>
      </c>
      <c r="J26">
        <v>400</v>
      </c>
      <c r="K26">
        <v>1</v>
      </c>
      <c r="L26">
        <v>0</v>
      </c>
      <c r="M26">
        <v>0</v>
      </c>
      <c r="N26">
        <v>1</v>
      </c>
      <c r="O26">
        <v>0.125</v>
      </c>
      <c r="P26">
        <v>1</v>
      </c>
      <c r="AA26">
        <f>'labor worksheet'!T26</f>
        <v>21</v>
      </c>
      <c r="AB26">
        <f>'labor worksheet'!U26</f>
        <v>64</v>
      </c>
      <c r="AC26">
        <f>'labor worksheet'!V26</f>
        <v>34</v>
      </c>
    </row>
    <row r="27" spans="1:29" ht="15">
      <c r="A27">
        <v>31102</v>
      </c>
      <c r="B27">
        <v>1020501</v>
      </c>
      <c r="C27" t="s">
        <v>13</v>
      </c>
      <c r="D27" t="s">
        <v>8</v>
      </c>
      <c r="E27">
        <v>2</v>
      </c>
      <c r="F27" t="s">
        <v>15</v>
      </c>
      <c r="G27">
        <v>4000</v>
      </c>
      <c r="H27">
        <v>37227</v>
      </c>
      <c r="I27">
        <v>1</v>
      </c>
      <c r="J27">
        <v>200</v>
      </c>
      <c r="K27">
        <v>1</v>
      </c>
      <c r="L27">
        <v>0</v>
      </c>
      <c r="M27">
        <v>0</v>
      </c>
      <c r="N27">
        <v>0</v>
      </c>
      <c r="O27">
        <v>0.25</v>
      </c>
      <c r="P27">
        <v>1</v>
      </c>
      <c r="AA27">
        <f>'labor worksheet'!T27</f>
        <v>21</v>
      </c>
      <c r="AB27">
        <f>'labor worksheet'!U27</f>
        <v>64</v>
      </c>
      <c r="AC27">
        <f>'labor worksheet'!V27</f>
        <v>34</v>
      </c>
    </row>
    <row r="28" spans="1:29" ht="15">
      <c r="A28">
        <v>30604</v>
      </c>
      <c r="B28">
        <v>1040201</v>
      </c>
      <c r="C28" t="s">
        <v>13</v>
      </c>
      <c r="D28" t="s">
        <v>8</v>
      </c>
      <c r="E28">
        <v>2</v>
      </c>
      <c r="F28" t="s">
        <v>11</v>
      </c>
      <c r="G28">
        <v>4000</v>
      </c>
      <c r="H28">
        <v>37229</v>
      </c>
      <c r="I28">
        <v>1</v>
      </c>
      <c r="J28">
        <v>200</v>
      </c>
      <c r="K28">
        <v>1</v>
      </c>
      <c r="L28">
        <v>0</v>
      </c>
      <c r="M28">
        <v>0</v>
      </c>
      <c r="N28">
        <v>1</v>
      </c>
      <c r="O28">
        <v>0.25</v>
      </c>
      <c r="P28">
        <v>2</v>
      </c>
      <c r="AA28">
        <f>'labor worksheet'!T28</f>
        <v>21</v>
      </c>
      <c r="AB28">
        <f>'labor worksheet'!U28</f>
        <v>64</v>
      </c>
      <c r="AC28">
        <f>'labor worksheet'!V28</f>
        <v>34</v>
      </c>
    </row>
    <row r="29" spans="1:29" ht="15">
      <c r="A29">
        <v>20101</v>
      </c>
      <c r="B29">
        <v>1010502</v>
      </c>
      <c r="C29" t="s">
        <v>13</v>
      </c>
      <c r="D29" t="s">
        <v>8</v>
      </c>
      <c r="E29">
        <v>2</v>
      </c>
      <c r="F29" t="s">
        <v>11</v>
      </c>
      <c r="G29">
        <v>3938.619</v>
      </c>
      <c r="H29">
        <v>37205</v>
      </c>
      <c r="I29">
        <v>1</v>
      </c>
      <c r="J29">
        <v>2300</v>
      </c>
      <c r="K29">
        <v>1</v>
      </c>
      <c r="L29">
        <v>0</v>
      </c>
      <c r="M29">
        <v>0</v>
      </c>
      <c r="N29">
        <v>1</v>
      </c>
      <c r="O29">
        <v>0.25</v>
      </c>
      <c r="P29">
        <v>1</v>
      </c>
      <c r="AA29">
        <f>'labor worksheet'!T29</f>
        <v>21</v>
      </c>
      <c r="AB29">
        <f>'labor worksheet'!U29</f>
        <v>64</v>
      </c>
      <c r="AC29">
        <f>'labor worksheet'!V29</f>
        <v>34</v>
      </c>
    </row>
    <row r="30" spans="1:29" ht="15">
      <c r="A30">
        <v>30204</v>
      </c>
      <c r="B30">
        <v>3040501</v>
      </c>
      <c r="C30" t="s">
        <v>13</v>
      </c>
      <c r="D30" t="s">
        <v>8</v>
      </c>
      <c r="E30">
        <v>2</v>
      </c>
      <c r="F30" t="s">
        <v>15</v>
      </c>
      <c r="G30">
        <v>3916.3</v>
      </c>
      <c r="H30">
        <v>37209</v>
      </c>
      <c r="I30">
        <v>1</v>
      </c>
      <c r="J30">
        <v>192.3077</v>
      </c>
      <c r="K30">
        <v>1</v>
      </c>
      <c r="L30">
        <v>0</v>
      </c>
      <c r="M30">
        <v>0</v>
      </c>
      <c r="N30">
        <v>0</v>
      </c>
      <c r="O30">
        <v>0.26</v>
      </c>
      <c r="P30">
        <v>3</v>
      </c>
      <c r="AA30">
        <f>'labor worksheet'!T30</f>
        <v>21</v>
      </c>
      <c r="AB30">
        <f>'labor worksheet'!U30</f>
        <v>64</v>
      </c>
      <c r="AC30">
        <f>'labor worksheet'!V30</f>
        <v>34</v>
      </c>
    </row>
    <row r="31" spans="1:29" ht="15">
      <c r="A31">
        <v>31003</v>
      </c>
      <c r="B31">
        <v>2020601</v>
      </c>
      <c r="C31" t="s">
        <v>13</v>
      </c>
      <c r="D31" t="s">
        <v>10</v>
      </c>
      <c r="E31">
        <v>4</v>
      </c>
      <c r="F31" t="s">
        <v>11</v>
      </c>
      <c r="G31">
        <v>3712.707</v>
      </c>
      <c r="H31">
        <v>37205</v>
      </c>
      <c r="I31">
        <v>1</v>
      </c>
      <c r="J31">
        <v>400</v>
      </c>
      <c r="K31">
        <v>0</v>
      </c>
      <c r="L31">
        <v>0</v>
      </c>
      <c r="M31">
        <v>1</v>
      </c>
      <c r="N31">
        <v>1</v>
      </c>
      <c r="O31">
        <v>0.5</v>
      </c>
      <c r="P31">
        <v>4</v>
      </c>
      <c r="AA31">
        <f>'labor worksheet'!T31</f>
        <v>21</v>
      </c>
      <c r="AB31">
        <f>'labor worksheet'!U31</f>
        <v>27</v>
      </c>
      <c r="AC31">
        <f>'labor worksheet'!V31</f>
        <v>15</v>
      </c>
    </row>
    <row r="32" spans="1:29" ht="15">
      <c r="A32">
        <v>30602</v>
      </c>
      <c r="B32">
        <v>3040701</v>
      </c>
      <c r="C32" t="s">
        <v>13</v>
      </c>
      <c r="D32" t="s">
        <v>8</v>
      </c>
      <c r="E32">
        <v>2</v>
      </c>
      <c r="F32" t="s">
        <v>15</v>
      </c>
      <c r="G32">
        <v>3682.609</v>
      </c>
      <c r="H32">
        <v>37210</v>
      </c>
      <c r="I32">
        <v>1</v>
      </c>
      <c r="J32">
        <v>192.3077</v>
      </c>
      <c r="K32">
        <v>1</v>
      </c>
      <c r="L32">
        <v>0</v>
      </c>
      <c r="M32">
        <v>0</v>
      </c>
      <c r="N32">
        <v>0</v>
      </c>
      <c r="O32">
        <v>0.26</v>
      </c>
      <c r="P32">
        <v>1</v>
      </c>
      <c r="AA32">
        <f>'labor worksheet'!T32</f>
        <v>21</v>
      </c>
      <c r="AB32">
        <f>'labor worksheet'!U32</f>
        <v>64</v>
      </c>
      <c r="AC32">
        <f>'labor worksheet'!V32</f>
        <v>34</v>
      </c>
    </row>
    <row r="33" spans="1:29" ht="15">
      <c r="A33">
        <v>30605</v>
      </c>
      <c r="B33">
        <v>1020401</v>
      </c>
      <c r="C33" t="s">
        <v>13</v>
      </c>
      <c r="D33" t="s">
        <v>8</v>
      </c>
      <c r="E33">
        <v>2</v>
      </c>
      <c r="F33" t="s">
        <v>11</v>
      </c>
      <c r="G33">
        <v>3630.049</v>
      </c>
      <c r="H33">
        <v>37221</v>
      </c>
      <c r="I33">
        <v>1</v>
      </c>
      <c r="J33">
        <v>200</v>
      </c>
      <c r="K33">
        <v>1</v>
      </c>
      <c r="L33">
        <v>0</v>
      </c>
      <c r="M33">
        <v>0</v>
      </c>
      <c r="N33">
        <v>1</v>
      </c>
      <c r="O33">
        <v>0.25</v>
      </c>
      <c r="P33">
        <v>1</v>
      </c>
      <c r="AA33">
        <f>'labor worksheet'!T33</f>
        <v>21</v>
      </c>
      <c r="AB33">
        <f>'labor worksheet'!U33</f>
        <v>64</v>
      </c>
      <c r="AC33">
        <f>'labor worksheet'!V33</f>
        <v>34</v>
      </c>
    </row>
    <row r="34" spans="1:29" ht="15">
      <c r="A34">
        <v>10102</v>
      </c>
      <c r="B34">
        <v>1040501</v>
      </c>
      <c r="C34" t="s">
        <v>13</v>
      </c>
      <c r="D34" t="s">
        <v>8</v>
      </c>
      <c r="E34">
        <v>2</v>
      </c>
      <c r="F34" t="s">
        <v>11</v>
      </c>
      <c r="G34">
        <v>3600</v>
      </c>
      <c r="H34">
        <v>37230</v>
      </c>
      <c r="I34">
        <v>1</v>
      </c>
      <c r="J34">
        <v>200</v>
      </c>
      <c r="K34">
        <v>1</v>
      </c>
      <c r="L34">
        <v>0</v>
      </c>
      <c r="M34">
        <v>0</v>
      </c>
      <c r="N34">
        <v>1</v>
      </c>
      <c r="O34">
        <v>0.25</v>
      </c>
      <c r="P34">
        <v>1</v>
      </c>
      <c r="AA34">
        <f>'labor worksheet'!T34</f>
        <v>21</v>
      </c>
      <c r="AB34">
        <f>'labor worksheet'!U34</f>
        <v>64</v>
      </c>
      <c r="AC34">
        <f>'labor worksheet'!V34</f>
        <v>34</v>
      </c>
    </row>
    <row r="35" spans="1:29" ht="15">
      <c r="A35">
        <v>30206</v>
      </c>
      <c r="B35">
        <v>3090202</v>
      </c>
      <c r="C35" t="s">
        <v>13</v>
      </c>
      <c r="D35" t="s">
        <v>8</v>
      </c>
      <c r="E35">
        <v>2</v>
      </c>
      <c r="F35" t="s">
        <v>11</v>
      </c>
      <c r="G35">
        <v>3500</v>
      </c>
      <c r="H35">
        <v>37209</v>
      </c>
      <c r="I35">
        <v>1</v>
      </c>
      <c r="J35">
        <v>125</v>
      </c>
      <c r="K35">
        <v>1</v>
      </c>
      <c r="L35">
        <v>0</v>
      </c>
      <c r="M35">
        <v>0</v>
      </c>
      <c r="N35">
        <v>1</v>
      </c>
      <c r="O35">
        <v>0.8</v>
      </c>
      <c r="P35">
        <v>9</v>
      </c>
      <c r="AA35">
        <f>'labor worksheet'!T35</f>
        <v>21</v>
      </c>
      <c r="AB35">
        <f>'labor worksheet'!U35</f>
        <v>64</v>
      </c>
      <c r="AC35">
        <f>'labor worksheet'!V35</f>
        <v>34</v>
      </c>
    </row>
    <row r="36" spans="1:29" ht="15">
      <c r="A36">
        <v>20103</v>
      </c>
      <c r="B36">
        <v>3010601</v>
      </c>
      <c r="C36" t="s">
        <v>13</v>
      </c>
      <c r="D36" t="s">
        <v>8</v>
      </c>
      <c r="E36">
        <v>2</v>
      </c>
      <c r="F36" t="s">
        <v>15</v>
      </c>
      <c r="G36">
        <v>3449.761</v>
      </c>
      <c r="H36">
        <v>37209</v>
      </c>
      <c r="I36">
        <v>1</v>
      </c>
      <c r="J36">
        <v>300</v>
      </c>
      <c r="K36">
        <v>1</v>
      </c>
      <c r="L36">
        <v>0</v>
      </c>
      <c r="M36">
        <v>0</v>
      </c>
      <c r="N36">
        <v>0</v>
      </c>
      <c r="O36">
        <v>0.5</v>
      </c>
      <c r="P36">
        <v>3</v>
      </c>
      <c r="AA36">
        <f>'labor worksheet'!T36</f>
        <v>21</v>
      </c>
      <c r="AB36">
        <f>'labor worksheet'!U36</f>
        <v>64</v>
      </c>
      <c r="AC36">
        <f>'labor worksheet'!V36</f>
        <v>34</v>
      </c>
    </row>
    <row r="37" spans="1:29" ht="15">
      <c r="A37">
        <v>30301</v>
      </c>
      <c r="B37">
        <v>1030504</v>
      </c>
      <c r="C37" t="s">
        <v>13</v>
      </c>
      <c r="D37" t="s">
        <v>10</v>
      </c>
      <c r="E37">
        <v>4</v>
      </c>
      <c r="F37" t="s">
        <v>11</v>
      </c>
      <c r="G37">
        <v>3419.54</v>
      </c>
      <c r="H37">
        <v>37210</v>
      </c>
      <c r="I37">
        <v>1</v>
      </c>
      <c r="J37">
        <v>185.1852</v>
      </c>
      <c r="K37">
        <v>0</v>
      </c>
      <c r="L37">
        <v>0</v>
      </c>
      <c r="M37">
        <v>1</v>
      </c>
      <c r="N37">
        <v>1</v>
      </c>
      <c r="O37">
        <v>1.08</v>
      </c>
      <c r="P37">
        <v>2</v>
      </c>
      <c r="AA37">
        <f>'labor worksheet'!T37</f>
        <v>21</v>
      </c>
      <c r="AB37">
        <f>'labor worksheet'!U37</f>
        <v>27</v>
      </c>
      <c r="AC37">
        <f>'labor worksheet'!V37</f>
        <v>15</v>
      </c>
    </row>
    <row r="38" spans="1:29" ht="15">
      <c r="A38">
        <v>20401</v>
      </c>
      <c r="B38">
        <v>1010301</v>
      </c>
      <c r="C38" t="s">
        <v>13</v>
      </c>
      <c r="D38" t="s">
        <v>8</v>
      </c>
      <c r="E38">
        <v>2</v>
      </c>
      <c r="F38" t="s">
        <v>11</v>
      </c>
      <c r="G38">
        <v>3408.197</v>
      </c>
      <c r="H38">
        <v>37211</v>
      </c>
      <c r="I38">
        <v>1</v>
      </c>
      <c r="J38">
        <v>400</v>
      </c>
      <c r="K38">
        <v>1</v>
      </c>
      <c r="L38">
        <v>0</v>
      </c>
      <c r="M38">
        <v>0</v>
      </c>
      <c r="N38">
        <v>1</v>
      </c>
      <c r="O38">
        <v>0.25</v>
      </c>
      <c r="P38">
        <v>1</v>
      </c>
      <c r="AA38">
        <f>'labor worksheet'!T38</f>
        <v>21</v>
      </c>
      <c r="AB38">
        <f>'labor worksheet'!U38</f>
        <v>64</v>
      </c>
      <c r="AC38">
        <f>'labor worksheet'!V38</f>
        <v>34</v>
      </c>
    </row>
    <row r="39" spans="1:29" ht="15">
      <c r="A39">
        <v>20206</v>
      </c>
      <c r="B39">
        <v>2030201</v>
      </c>
      <c r="C39" t="s">
        <v>13</v>
      </c>
      <c r="D39" t="s">
        <v>8</v>
      </c>
      <c r="E39">
        <v>2</v>
      </c>
      <c r="F39" t="s">
        <v>15</v>
      </c>
      <c r="G39">
        <v>3201.794</v>
      </c>
      <c r="H39">
        <v>37211</v>
      </c>
      <c r="I39">
        <v>1</v>
      </c>
      <c r="J39">
        <v>200</v>
      </c>
      <c r="K39">
        <v>1</v>
      </c>
      <c r="L39">
        <v>0</v>
      </c>
      <c r="M39">
        <v>0</v>
      </c>
      <c r="N39">
        <v>0</v>
      </c>
      <c r="O39">
        <v>0.25</v>
      </c>
      <c r="P39">
        <v>1</v>
      </c>
      <c r="AA39">
        <f>'labor worksheet'!T39</f>
        <v>21</v>
      </c>
      <c r="AB39">
        <f>'labor worksheet'!U39</f>
        <v>64</v>
      </c>
      <c r="AC39">
        <f>'labor worksheet'!V39</f>
        <v>34</v>
      </c>
    </row>
    <row r="40" spans="1:29" ht="15">
      <c r="A40">
        <v>30405</v>
      </c>
      <c r="B40">
        <v>2040104</v>
      </c>
      <c r="C40" t="s">
        <v>13</v>
      </c>
      <c r="D40" t="s">
        <v>10</v>
      </c>
      <c r="E40">
        <v>4</v>
      </c>
      <c r="F40" t="s">
        <v>11</v>
      </c>
      <c r="G40">
        <v>3157.175</v>
      </c>
      <c r="H40">
        <v>37209</v>
      </c>
      <c r="I40">
        <v>1</v>
      </c>
      <c r="J40">
        <v>400</v>
      </c>
      <c r="K40">
        <v>0</v>
      </c>
      <c r="L40">
        <v>0</v>
      </c>
      <c r="M40">
        <v>1</v>
      </c>
      <c r="N40">
        <v>1</v>
      </c>
      <c r="O40">
        <v>0.25</v>
      </c>
      <c r="P40">
        <v>3</v>
      </c>
      <c r="AA40">
        <f>'labor worksheet'!T40</f>
        <v>21</v>
      </c>
      <c r="AB40">
        <f>'labor worksheet'!U40</f>
        <v>27</v>
      </c>
      <c r="AC40">
        <f>'labor worksheet'!V40</f>
        <v>15</v>
      </c>
    </row>
    <row r="41" spans="1:29" ht="15">
      <c r="A41">
        <v>30902</v>
      </c>
      <c r="B41">
        <v>2020301</v>
      </c>
      <c r="C41" t="s">
        <v>13</v>
      </c>
      <c r="D41" t="s">
        <v>8</v>
      </c>
      <c r="E41">
        <v>2</v>
      </c>
      <c r="F41" t="s">
        <v>11</v>
      </c>
      <c r="G41">
        <v>3120</v>
      </c>
      <c r="H41">
        <v>37214</v>
      </c>
      <c r="I41">
        <v>1</v>
      </c>
      <c r="J41">
        <v>400</v>
      </c>
      <c r="K41">
        <v>1</v>
      </c>
      <c r="L41">
        <v>0</v>
      </c>
      <c r="M41">
        <v>0</v>
      </c>
      <c r="N41">
        <v>1</v>
      </c>
      <c r="O41">
        <v>0.25</v>
      </c>
      <c r="P41">
        <v>3</v>
      </c>
      <c r="AA41">
        <f>'labor worksheet'!T41</f>
        <v>21</v>
      </c>
      <c r="AB41">
        <f>'labor worksheet'!U41</f>
        <v>64</v>
      </c>
      <c r="AC41">
        <f>'labor worksheet'!V41</f>
        <v>34</v>
      </c>
    </row>
    <row r="42" spans="1:29" ht="15">
      <c r="A42">
        <v>30702</v>
      </c>
      <c r="B42">
        <v>1050201</v>
      </c>
      <c r="C42" t="s">
        <v>13</v>
      </c>
      <c r="D42" t="s">
        <v>8</v>
      </c>
      <c r="E42">
        <v>2</v>
      </c>
      <c r="F42" t="s">
        <v>11</v>
      </c>
      <c r="G42">
        <v>3120</v>
      </c>
      <c r="H42">
        <v>37231</v>
      </c>
      <c r="I42">
        <v>1</v>
      </c>
      <c r="J42">
        <v>200</v>
      </c>
      <c r="K42">
        <v>1</v>
      </c>
      <c r="L42">
        <v>0</v>
      </c>
      <c r="M42">
        <v>0</v>
      </c>
      <c r="N42">
        <v>1</v>
      </c>
      <c r="O42">
        <v>0.25</v>
      </c>
      <c r="P42">
        <v>1</v>
      </c>
      <c r="AA42">
        <f>'labor worksheet'!T42</f>
        <v>21</v>
      </c>
      <c r="AB42">
        <f>'labor worksheet'!U42</f>
        <v>64</v>
      </c>
      <c r="AC42">
        <f>'labor worksheet'!V42</f>
        <v>34</v>
      </c>
    </row>
    <row r="43" spans="1:29" ht="15">
      <c r="A43">
        <v>10301</v>
      </c>
      <c r="B43">
        <v>1020201</v>
      </c>
      <c r="C43" t="s">
        <v>13</v>
      </c>
      <c r="D43" t="s">
        <v>8</v>
      </c>
      <c r="E43">
        <v>2</v>
      </c>
      <c r="F43" t="s">
        <v>15</v>
      </c>
      <c r="G43">
        <v>3103.093</v>
      </c>
      <c r="H43">
        <v>37211</v>
      </c>
      <c r="I43">
        <v>1</v>
      </c>
      <c r="J43">
        <v>200</v>
      </c>
      <c r="K43">
        <v>1</v>
      </c>
      <c r="L43">
        <v>0</v>
      </c>
      <c r="M43">
        <v>0</v>
      </c>
      <c r="N43">
        <v>0</v>
      </c>
      <c r="O43">
        <v>0.25</v>
      </c>
      <c r="P43">
        <v>1</v>
      </c>
      <c r="AA43">
        <f>'labor worksheet'!T43</f>
        <v>21</v>
      </c>
      <c r="AB43">
        <f>'labor worksheet'!U43</f>
        <v>64</v>
      </c>
      <c r="AC43">
        <f>'labor worksheet'!V43</f>
        <v>34</v>
      </c>
    </row>
    <row r="44" spans="1:29" ht="15">
      <c r="A44">
        <v>20406</v>
      </c>
      <c r="B44">
        <v>2010206</v>
      </c>
      <c r="C44" t="s">
        <v>13</v>
      </c>
      <c r="D44" t="s">
        <v>10</v>
      </c>
      <c r="E44">
        <v>4</v>
      </c>
      <c r="F44" t="s">
        <v>11</v>
      </c>
      <c r="G44">
        <v>3090.909</v>
      </c>
      <c r="H44">
        <v>37215</v>
      </c>
      <c r="I44">
        <v>1</v>
      </c>
      <c r="J44">
        <v>100</v>
      </c>
      <c r="K44">
        <v>0</v>
      </c>
      <c r="L44">
        <v>0</v>
      </c>
      <c r="M44">
        <v>1</v>
      </c>
      <c r="N44">
        <v>1</v>
      </c>
      <c r="O44">
        <v>4</v>
      </c>
      <c r="P44">
        <v>3</v>
      </c>
      <c r="AA44">
        <f>'labor worksheet'!T44</f>
        <v>21</v>
      </c>
      <c r="AB44">
        <f>'labor worksheet'!U44</f>
        <v>27</v>
      </c>
      <c r="AC44">
        <f>'labor worksheet'!V44</f>
        <v>15</v>
      </c>
    </row>
    <row r="45" spans="1:29" ht="15">
      <c r="A45">
        <v>31006</v>
      </c>
      <c r="B45">
        <v>2030301</v>
      </c>
      <c r="C45" t="s">
        <v>13</v>
      </c>
      <c r="D45" t="s">
        <v>8</v>
      </c>
      <c r="E45">
        <v>2</v>
      </c>
      <c r="F45" t="s">
        <v>15</v>
      </c>
      <c r="G45">
        <v>3035.398</v>
      </c>
      <c r="H45">
        <v>37215</v>
      </c>
      <c r="I45">
        <v>1</v>
      </c>
      <c r="J45">
        <v>200</v>
      </c>
      <c r="K45">
        <v>1</v>
      </c>
      <c r="L45">
        <v>0</v>
      </c>
      <c r="M45">
        <v>0</v>
      </c>
      <c r="N45">
        <v>0</v>
      </c>
      <c r="O45">
        <v>0.25</v>
      </c>
      <c r="P45">
        <v>2</v>
      </c>
      <c r="AA45">
        <f>'labor worksheet'!T45</f>
        <v>21</v>
      </c>
      <c r="AB45">
        <f>'labor worksheet'!U45</f>
        <v>64</v>
      </c>
      <c r="AC45">
        <f>'labor worksheet'!V45</f>
        <v>34</v>
      </c>
    </row>
    <row r="46" spans="1:29" ht="15">
      <c r="A46">
        <v>10101</v>
      </c>
      <c r="B46">
        <v>1040402</v>
      </c>
      <c r="C46" t="s">
        <v>13</v>
      </c>
      <c r="D46" t="s">
        <v>14</v>
      </c>
      <c r="E46">
        <v>3</v>
      </c>
      <c r="F46" t="s">
        <v>11</v>
      </c>
      <c r="G46">
        <v>3000</v>
      </c>
      <c r="H46">
        <v>37202</v>
      </c>
      <c r="I46">
        <v>1</v>
      </c>
      <c r="J46">
        <v>200</v>
      </c>
      <c r="K46">
        <v>0</v>
      </c>
      <c r="L46">
        <v>0</v>
      </c>
      <c r="M46">
        <v>0</v>
      </c>
      <c r="N46">
        <v>1</v>
      </c>
      <c r="O46">
        <v>1</v>
      </c>
      <c r="P46">
        <v>0</v>
      </c>
      <c r="AA46">
        <f>'labor worksheet'!T46</f>
        <v>36</v>
      </c>
      <c r="AB46">
        <f>'labor worksheet'!U46</f>
        <v>27</v>
      </c>
      <c r="AC46">
        <f>'labor worksheet'!V46</f>
        <v>0</v>
      </c>
    </row>
    <row r="47" spans="1:29" ht="15">
      <c r="A47">
        <v>20108</v>
      </c>
      <c r="B47">
        <v>1060507</v>
      </c>
      <c r="C47" t="s">
        <v>13</v>
      </c>
      <c r="D47" t="s">
        <v>8</v>
      </c>
      <c r="E47">
        <v>2</v>
      </c>
      <c r="F47" t="s">
        <v>11</v>
      </c>
      <c r="G47">
        <v>3000</v>
      </c>
      <c r="H47">
        <v>37206</v>
      </c>
      <c r="I47">
        <v>1</v>
      </c>
      <c r="J47">
        <v>400</v>
      </c>
      <c r="K47">
        <v>1</v>
      </c>
      <c r="L47">
        <v>0</v>
      </c>
      <c r="M47">
        <v>0</v>
      </c>
      <c r="N47">
        <v>1</v>
      </c>
      <c r="O47">
        <v>1</v>
      </c>
      <c r="P47">
        <v>1</v>
      </c>
      <c r="AA47">
        <f>'labor worksheet'!T47</f>
        <v>21</v>
      </c>
      <c r="AB47">
        <f>'labor worksheet'!U47</f>
        <v>64</v>
      </c>
      <c r="AC47">
        <f>'labor worksheet'!V47</f>
        <v>34</v>
      </c>
    </row>
    <row r="48" spans="1:29" ht="15">
      <c r="A48">
        <v>20204</v>
      </c>
      <c r="B48">
        <v>3030903</v>
      </c>
      <c r="C48" t="s">
        <v>13</v>
      </c>
      <c r="D48" t="s">
        <v>8</v>
      </c>
      <c r="E48">
        <v>2</v>
      </c>
      <c r="F48" t="s">
        <v>11</v>
      </c>
      <c r="G48">
        <v>3000</v>
      </c>
      <c r="H48">
        <v>37214</v>
      </c>
      <c r="I48">
        <v>1</v>
      </c>
      <c r="J48">
        <v>250</v>
      </c>
      <c r="K48">
        <v>1</v>
      </c>
      <c r="L48">
        <v>0</v>
      </c>
      <c r="M48">
        <v>0</v>
      </c>
      <c r="N48">
        <v>1</v>
      </c>
      <c r="O48">
        <v>0.2</v>
      </c>
      <c r="P48">
        <v>1</v>
      </c>
      <c r="AA48">
        <f>'labor worksheet'!T48</f>
        <v>21</v>
      </c>
      <c r="AB48">
        <f>'labor worksheet'!U48</f>
        <v>64</v>
      </c>
      <c r="AC48">
        <f>'labor worksheet'!V48</f>
        <v>34</v>
      </c>
    </row>
    <row r="49" spans="1:29" ht="15">
      <c r="A49">
        <v>30601</v>
      </c>
      <c r="B49">
        <v>1010102</v>
      </c>
      <c r="C49" t="s">
        <v>13</v>
      </c>
      <c r="D49" t="s">
        <v>8</v>
      </c>
      <c r="E49">
        <v>2</v>
      </c>
      <c r="F49" t="s">
        <v>11</v>
      </c>
      <c r="G49">
        <v>3000</v>
      </c>
      <c r="H49">
        <v>37214</v>
      </c>
      <c r="I49">
        <v>1</v>
      </c>
      <c r="J49">
        <v>400</v>
      </c>
      <c r="K49">
        <v>1</v>
      </c>
      <c r="L49">
        <v>0</v>
      </c>
      <c r="M49">
        <v>0</v>
      </c>
      <c r="N49">
        <v>1</v>
      </c>
      <c r="O49">
        <v>0.25</v>
      </c>
      <c r="P49">
        <v>1</v>
      </c>
      <c r="AA49">
        <f>'labor worksheet'!T49</f>
        <v>21</v>
      </c>
      <c r="AB49">
        <f>'labor worksheet'!U49</f>
        <v>64</v>
      </c>
      <c r="AC49">
        <f>'labor worksheet'!V49</f>
        <v>34</v>
      </c>
    </row>
    <row r="50" spans="1:29" ht="15">
      <c r="A50">
        <v>10104</v>
      </c>
      <c r="B50">
        <v>3090307</v>
      </c>
      <c r="C50" t="s">
        <v>13</v>
      </c>
      <c r="D50" t="s">
        <v>8</v>
      </c>
      <c r="E50">
        <v>2</v>
      </c>
      <c r="F50" t="s">
        <v>11</v>
      </c>
      <c r="G50">
        <v>2931.818</v>
      </c>
      <c r="H50">
        <v>37212</v>
      </c>
      <c r="I50">
        <v>1</v>
      </c>
      <c r="J50">
        <v>250</v>
      </c>
      <c r="K50">
        <v>1</v>
      </c>
      <c r="L50">
        <v>0</v>
      </c>
      <c r="M50">
        <v>0</v>
      </c>
      <c r="N50">
        <v>1</v>
      </c>
      <c r="O50">
        <v>0.2</v>
      </c>
      <c r="P50">
        <v>6</v>
      </c>
      <c r="AA50">
        <f>'labor worksheet'!T50</f>
        <v>21</v>
      </c>
      <c r="AB50">
        <f>'labor worksheet'!U50</f>
        <v>64</v>
      </c>
      <c r="AC50">
        <f>'labor worksheet'!V50</f>
        <v>34</v>
      </c>
    </row>
    <row r="51" spans="1:29" ht="15">
      <c r="A51">
        <v>20204</v>
      </c>
      <c r="B51">
        <v>2010602</v>
      </c>
      <c r="C51" t="s">
        <v>13</v>
      </c>
      <c r="D51" t="s">
        <v>8</v>
      </c>
      <c r="E51">
        <v>2</v>
      </c>
      <c r="F51" t="s">
        <v>11</v>
      </c>
      <c r="G51">
        <v>2896.552</v>
      </c>
      <c r="H51">
        <v>37231</v>
      </c>
      <c r="I51">
        <v>1</v>
      </c>
      <c r="J51">
        <v>75</v>
      </c>
      <c r="K51">
        <v>1</v>
      </c>
      <c r="L51">
        <v>0</v>
      </c>
      <c r="M51">
        <v>0</v>
      </c>
      <c r="N51">
        <v>1</v>
      </c>
      <c r="O51">
        <v>0.5</v>
      </c>
      <c r="P51">
        <v>1</v>
      </c>
      <c r="AA51">
        <f>'labor worksheet'!T51</f>
        <v>21</v>
      </c>
      <c r="AB51">
        <f>'labor worksheet'!U51</f>
        <v>64</v>
      </c>
      <c r="AC51">
        <f>'labor worksheet'!V51</f>
        <v>34</v>
      </c>
    </row>
    <row r="52" spans="1:29" ht="15">
      <c r="A52">
        <v>10504</v>
      </c>
      <c r="B52">
        <v>1010406</v>
      </c>
      <c r="C52" t="s">
        <v>13</v>
      </c>
      <c r="D52" t="s">
        <v>8</v>
      </c>
      <c r="E52">
        <v>2</v>
      </c>
      <c r="F52" t="s">
        <v>15</v>
      </c>
      <c r="G52">
        <v>2880</v>
      </c>
      <c r="H52">
        <v>37219</v>
      </c>
      <c r="I52">
        <v>1</v>
      </c>
      <c r="J52">
        <v>300</v>
      </c>
      <c r="K52">
        <v>1</v>
      </c>
      <c r="L52">
        <v>0</v>
      </c>
      <c r="M52">
        <v>0</v>
      </c>
      <c r="N52">
        <v>0</v>
      </c>
      <c r="O52">
        <v>0.25</v>
      </c>
      <c r="P52">
        <v>1</v>
      </c>
      <c r="AA52">
        <f>'labor worksheet'!T52</f>
        <v>21</v>
      </c>
      <c r="AB52">
        <f>'labor worksheet'!U52</f>
        <v>64</v>
      </c>
      <c r="AC52">
        <f>'labor worksheet'!V52</f>
        <v>34</v>
      </c>
    </row>
    <row r="53" spans="1:29" ht="15">
      <c r="A53">
        <v>30303</v>
      </c>
      <c r="B53">
        <v>1040103</v>
      </c>
      <c r="C53" t="s">
        <v>13</v>
      </c>
      <c r="D53" t="s">
        <v>8</v>
      </c>
      <c r="E53">
        <v>2</v>
      </c>
      <c r="F53" t="s">
        <v>11</v>
      </c>
      <c r="G53">
        <v>2800</v>
      </c>
      <c r="H53">
        <v>37206</v>
      </c>
      <c r="I53">
        <v>1</v>
      </c>
      <c r="J53">
        <v>200</v>
      </c>
      <c r="K53">
        <v>1</v>
      </c>
      <c r="L53">
        <v>0</v>
      </c>
      <c r="M53">
        <v>0</v>
      </c>
      <c r="N53">
        <v>1</v>
      </c>
      <c r="O53">
        <v>0.25</v>
      </c>
      <c r="P53">
        <v>2</v>
      </c>
      <c r="AA53">
        <f>'labor worksheet'!T53</f>
        <v>21</v>
      </c>
      <c r="AB53">
        <f>'labor worksheet'!U53</f>
        <v>64</v>
      </c>
      <c r="AC53">
        <f>'labor worksheet'!V53</f>
        <v>34</v>
      </c>
    </row>
    <row r="54" spans="1:29" ht="15">
      <c r="A54">
        <v>30806</v>
      </c>
      <c r="B54">
        <v>3040301</v>
      </c>
      <c r="C54" t="s">
        <v>13</v>
      </c>
      <c r="D54" t="s">
        <v>8</v>
      </c>
      <c r="E54">
        <v>2</v>
      </c>
      <c r="F54" t="s">
        <v>15</v>
      </c>
      <c r="G54">
        <v>2751.62</v>
      </c>
      <c r="H54">
        <v>37211</v>
      </c>
      <c r="I54">
        <v>1</v>
      </c>
      <c r="J54">
        <v>192.3077</v>
      </c>
      <c r="K54">
        <v>1</v>
      </c>
      <c r="L54">
        <v>0</v>
      </c>
      <c r="M54">
        <v>0</v>
      </c>
      <c r="N54">
        <v>0</v>
      </c>
      <c r="O54">
        <v>0.26</v>
      </c>
      <c r="P54">
        <v>1</v>
      </c>
      <c r="AA54">
        <f>'labor worksheet'!T54</f>
        <v>21</v>
      </c>
      <c r="AB54">
        <f>'labor worksheet'!U54</f>
        <v>64</v>
      </c>
      <c r="AC54">
        <f>'labor worksheet'!V54</f>
        <v>34</v>
      </c>
    </row>
    <row r="55" spans="1:29" ht="15">
      <c r="A55">
        <v>31201</v>
      </c>
      <c r="B55">
        <v>3010102</v>
      </c>
      <c r="C55" t="s">
        <v>13</v>
      </c>
      <c r="D55" t="s">
        <v>8</v>
      </c>
      <c r="E55">
        <v>2</v>
      </c>
      <c r="F55" t="s">
        <v>11</v>
      </c>
      <c r="G55">
        <v>2706.444</v>
      </c>
      <c r="H55">
        <v>37199</v>
      </c>
      <c r="I55">
        <v>1</v>
      </c>
      <c r="J55">
        <v>400</v>
      </c>
      <c r="K55">
        <v>1</v>
      </c>
      <c r="L55">
        <v>0</v>
      </c>
      <c r="M55">
        <v>0</v>
      </c>
      <c r="N55">
        <v>1</v>
      </c>
      <c r="O55">
        <v>0.25</v>
      </c>
      <c r="P55">
        <v>3</v>
      </c>
      <c r="AA55">
        <f>'labor worksheet'!T55</f>
        <v>21</v>
      </c>
      <c r="AB55">
        <f>'labor worksheet'!U55</f>
        <v>64</v>
      </c>
      <c r="AC55">
        <f>'labor worksheet'!V55</f>
        <v>34</v>
      </c>
    </row>
    <row r="56" spans="1:29" ht="15">
      <c r="A56">
        <v>31101</v>
      </c>
      <c r="B56">
        <v>1010401</v>
      </c>
      <c r="C56" t="s">
        <v>13</v>
      </c>
      <c r="D56" t="s">
        <v>14</v>
      </c>
      <c r="E56">
        <v>3</v>
      </c>
      <c r="F56" t="s">
        <v>15</v>
      </c>
      <c r="G56">
        <v>2700</v>
      </c>
      <c r="H56">
        <v>37199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0</v>
      </c>
      <c r="AA56">
        <f>'labor worksheet'!T56</f>
        <v>36</v>
      </c>
      <c r="AB56">
        <f>'labor worksheet'!U56</f>
        <v>27</v>
      </c>
      <c r="AC56">
        <f>'labor worksheet'!V56</f>
        <v>0</v>
      </c>
    </row>
    <row r="57" spans="1:29" ht="15">
      <c r="A57">
        <v>31002</v>
      </c>
      <c r="B57">
        <v>3020605</v>
      </c>
      <c r="C57" t="s">
        <v>13</v>
      </c>
      <c r="D57" t="s">
        <v>8</v>
      </c>
      <c r="E57">
        <v>2</v>
      </c>
      <c r="F57" t="s">
        <v>11</v>
      </c>
      <c r="G57">
        <v>2697.248</v>
      </c>
      <c r="H57">
        <v>37213</v>
      </c>
      <c r="I57">
        <v>1</v>
      </c>
      <c r="J57">
        <v>200</v>
      </c>
      <c r="K57">
        <v>1</v>
      </c>
      <c r="L57">
        <v>0</v>
      </c>
      <c r="M57">
        <v>0</v>
      </c>
      <c r="N57">
        <v>1</v>
      </c>
      <c r="O57">
        <v>0.25</v>
      </c>
      <c r="P57">
        <v>1</v>
      </c>
      <c r="AA57">
        <f>'labor worksheet'!T57</f>
        <v>21</v>
      </c>
      <c r="AB57">
        <f>'labor worksheet'!U57</f>
        <v>64</v>
      </c>
      <c r="AC57">
        <f>'labor worksheet'!V57</f>
        <v>34</v>
      </c>
    </row>
    <row r="58" spans="1:29" ht="15">
      <c r="A58">
        <v>31008</v>
      </c>
      <c r="B58">
        <v>2010803</v>
      </c>
      <c r="C58" t="s">
        <v>13</v>
      </c>
      <c r="D58" t="s">
        <v>8</v>
      </c>
      <c r="E58">
        <v>2</v>
      </c>
      <c r="F58" t="s">
        <v>11</v>
      </c>
      <c r="G58">
        <v>2666.667</v>
      </c>
      <c r="H58">
        <v>37213</v>
      </c>
      <c r="I58">
        <v>1</v>
      </c>
      <c r="J58">
        <v>266.6667</v>
      </c>
      <c r="K58">
        <v>1</v>
      </c>
      <c r="L58">
        <v>0</v>
      </c>
      <c r="M58">
        <v>0</v>
      </c>
      <c r="N58">
        <v>1</v>
      </c>
      <c r="O58">
        <v>0.375</v>
      </c>
      <c r="P58">
        <v>2</v>
      </c>
      <c r="AA58">
        <f>'labor worksheet'!T58</f>
        <v>21</v>
      </c>
      <c r="AB58">
        <f>'labor worksheet'!U58</f>
        <v>64</v>
      </c>
      <c r="AC58">
        <f>'labor worksheet'!V58</f>
        <v>34</v>
      </c>
    </row>
    <row r="59" spans="1:29" ht="15">
      <c r="A59">
        <v>10601</v>
      </c>
      <c r="B59">
        <v>3030107</v>
      </c>
      <c r="C59" t="s">
        <v>13</v>
      </c>
      <c r="D59" t="s">
        <v>8</v>
      </c>
      <c r="E59">
        <v>2</v>
      </c>
      <c r="F59" t="s">
        <v>11</v>
      </c>
      <c r="G59">
        <v>2631.579</v>
      </c>
      <c r="H59">
        <v>37233</v>
      </c>
      <c r="I59">
        <v>1</v>
      </c>
      <c r="J59">
        <v>526.3158</v>
      </c>
      <c r="K59">
        <v>1</v>
      </c>
      <c r="L59">
        <v>0</v>
      </c>
      <c r="M59">
        <v>0</v>
      </c>
      <c r="N59">
        <v>1</v>
      </c>
      <c r="O59">
        <v>0.19</v>
      </c>
      <c r="P59">
        <v>1</v>
      </c>
      <c r="AA59">
        <f>'labor worksheet'!T59</f>
        <v>21</v>
      </c>
      <c r="AB59">
        <f>'labor worksheet'!U59</f>
        <v>64</v>
      </c>
      <c r="AC59">
        <f>'labor worksheet'!V59</f>
        <v>34</v>
      </c>
    </row>
    <row r="60" spans="1:29" ht="15">
      <c r="A60">
        <v>30804</v>
      </c>
      <c r="B60">
        <v>3060602</v>
      </c>
      <c r="C60" t="s">
        <v>13</v>
      </c>
      <c r="D60" t="s">
        <v>8</v>
      </c>
      <c r="E60">
        <v>2</v>
      </c>
      <c r="F60" t="s">
        <v>11</v>
      </c>
      <c r="G60">
        <v>2585.987</v>
      </c>
      <c r="H60">
        <v>37203</v>
      </c>
      <c r="I60">
        <v>1</v>
      </c>
      <c r="J60">
        <v>400</v>
      </c>
      <c r="K60">
        <v>1</v>
      </c>
      <c r="L60">
        <v>0</v>
      </c>
      <c r="M60">
        <v>0</v>
      </c>
      <c r="N60">
        <v>1</v>
      </c>
      <c r="O60">
        <v>0.25</v>
      </c>
      <c r="P60">
        <v>3</v>
      </c>
      <c r="AA60">
        <f>'labor worksheet'!T60</f>
        <v>21</v>
      </c>
      <c r="AB60">
        <f>'labor worksheet'!U60</f>
        <v>64</v>
      </c>
      <c r="AC60">
        <f>'labor worksheet'!V60</f>
        <v>34</v>
      </c>
    </row>
    <row r="61" spans="1:29" ht="15">
      <c r="A61">
        <v>30407</v>
      </c>
      <c r="B61">
        <v>1020301</v>
      </c>
      <c r="C61" t="s">
        <v>13</v>
      </c>
      <c r="D61" t="s">
        <v>8</v>
      </c>
      <c r="E61">
        <v>2</v>
      </c>
      <c r="F61" t="s">
        <v>11</v>
      </c>
      <c r="G61">
        <v>2583.541</v>
      </c>
      <c r="H61">
        <v>37203</v>
      </c>
      <c r="I61">
        <v>1</v>
      </c>
      <c r="J61">
        <v>200</v>
      </c>
      <c r="K61">
        <v>1</v>
      </c>
      <c r="L61">
        <v>0</v>
      </c>
      <c r="M61">
        <v>0</v>
      </c>
      <c r="N61">
        <v>1</v>
      </c>
      <c r="O61">
        <v>0.25</v>
      </c>
      <c r="P61">
        <v>1</v>
      </c>
      <c r="AA61">
        <f>'labor worksheet'!T61</f>
        <v>21</v>
      </c>
      <c r="AB61">
        <f>'labor worksheet'!U61</f>
        <v>64</v>
      </c>
      <c r="AC61">
        <f>'labor worksheet'!V61</f>
        <v>34</v>
      </c>
    </row>
    <row r="62" spans="1:29" ht="15">
      <c r="A62">
        <v>30804</v>
      </c>
      <c r="B62">
        <v>1030204</v>
      </c>
      <c r="C62" t="s">
        <v>13</v>
      </c>
      <c r="D62" t="s">
        <v>14</v>
      </c>
      <c r="E62">
        <v>3</v>
      </c>
      <c r="F62" t="s">
        <v>11</v>
      </c>
      <c r="G62">
        <v>2500</v>
      </c>
      <c r="H62">
        <v>37205</v>
      </c>
      <c r="I62">
        <v>1</v>
      </c>
      <c r="J62">
        <v>100</v>
      </c>
      <c r="K62">
        <v>0</v>
      </c>
      <c r="L62">
        <v>0</v>
      </c>
      <c r="M62">
        <v>0</v>
      </c>
      <c r="N62">
        <v>1</v>
      </c>
      <c r="O62">
        <v>1</v>
      </c>
      <c r="P62">
        <v>0</v>
      </c>
      <c r="AA62">
        <f>'labor worksheet'!T62</f>
        <v>36</v>
      </c>
      <c r="AB62">
        <f>'labor worksheet'!U62</f>
        <v>27</v>
      </c>
      <c r="AC62">
        <f>'labor worksheet'!V62</f>
        <v>0</v>
      </c>
    </row>
    <row r="63" spans="1:29" ht="15">
      <c r="A63">
        <v>30805</v>
      </c>
      <c r="B63">
        <v>2020203</v>
      </c>
      <c r="C63" t="s">
        <v>13</v>
      </c>
      <c r="D63" t="s">
        <v>10</v>
      </c>
      <c r="E63">
        <v>4</v>
      </c>
      <c r="F63" t="s">
        <v>11</v>
      </c>
      <c r="G63">
        <v>2488.281</v>
      </c>
      <c r="H63">
        <v>37236</v>
      </c>
      <c r="I63">
        <v>1</v>
      </c>
      <c r="J63">
        <v>400</v>
      </c>
      <c r="K63">
        <v>0</v>
      </c>
      <c r="L63">
        <v>0</v>
      </c>
      <c r="M63">
        <v>1</v>
      </c>
      <c r="N63">
        <v>1</v>
      </c>
      <c r="O63">
        <v>0.25</v>
      </c>
      <c r="P63">
        <v>4</v>
      </c>
      <c r="AA63">
        <f>'labor worksheet'!T63</f>
        <v>21</v>
      </c>
      <c r="AB63">
        <f>'labor worksheet'!U63</f>
        <v>27</v>
      </c>
      <c r="AC63">
        <f>'labor worksheet'!V63</f>
        <v>15</v>
      </c>
    </row>
    <row r="64" spans="1:29" ht="15">
      <c r="A64">
        <v>20105</v>
      </c>
      <c r="B64">
        <v>1010503</v>
      </c>
      <c r="C64" t="s">
        <v>13</v>
      </c>
      <c r="D64" t="s">
        <v>14</v>
      </c>
      <c r="E64">
        <v>3</v>
      </c>
      <c r="F64" t="s">
        <v>11</v>
      </c>
      <c r="G64">
        <v>2482.759</v>
      </c>
      <c r="H64">
        <v>37210</v>
      </c>
      <c r="I64">
        <v>1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0</v>
      </c>
      <c r="AA64">
        <f>'labor worksheet'!T64</f>
        <v>36</v>
      </c>
      <c r="AB64">
        <f>'labor worksheet'!U64</f>
        <v>27</v>
      </c>
      <c r="AC64">
        <f>'labor worksheet'!V64</f>
        <v>0</v>
      </c>
    </row>
    <row r="65" spans="1:29" ht="15">
      <c r="A65">
        <v>31203</v>
      </c>
      <c r="B65">
        <v>2010505</v>
      </c>
      <c r="C65" t="s">
        <v>13</v>
      </c>
      <c r="D65" t="s">
        <v>10</v>
      </c>
      <c r="E65">
        <v>4</v>
      </c>
      <c r="F65" t="s">
        <v>11</v>
      </c>
      <c r="G65">
        <v>2440</v>
      </c>
      <c r="H65">
        <v>37218</v>
      </c>
      <c r="I65">
        <v>1</v>
      </c>
      <c r="J65">
        <v>0</v>
      </c>
      <c r="K65">
        <v>0</v>
      </c>
      <c r="L65">
        <v>0</v>
      </c>
      <c r="M65">
        <v>1</v>
      </c>
      <c r="N65">
        <v>1</v>
      </c>
      <c r="O65">
        <v>0.5</v>
      </c>
      <c r="P65">
        <v>3</v>
      </c>
      <c r="AA65">
        <f>'labor worksheet'!T65</f>
        <v>21</v>
      </c>
      <c r="AB65">
        <f>'labor worksheet'!U65</f>
        <v>27</v>
      </c>
      <c r="AC65">
        <f>'labor worksheet'!V65</f>
        <v>15</v>
      </c>
    </row>
    <row r="66" spans="1:29" ht="15">
      <c r="A66">
        <v>30604</v>
      </c>
      <c r="B66">
        <v>3010303</v>
      </c>
      <c r="C66" t="s">
        <v>13</v>
      </c>
      <c r="D66" t="s">
        <v>14</v>
      </c>
      <c r="E66">
        <v>3</v>
      </c>
      <c r="F66" t="s">
        <v>11</v>
      </c>
      <c r="G66">
        <v>2423.077</v>
      </c>
      <c r="H66">
        <v>37235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0.5</v>
      </c>
      <c r="P66">
        <v>0</v>
      </c>
      <c r="AA66">
        <f>'labor worksheet'!T66</f>
        <v>36</v>
      </c>
      <c r="AB66">
        <f>'labor worksheet'!U66</f>
        <v>27</v>
      </c>
      <c r="AC66">
        <f>'labor worksheet'!V66</f>
        <v>0</v>
      </c>
    </row>
    <row r="67" spans="1:29" ht="15">
      <c r="A67">
        <v>30406</v>
      </c>
      <c r="B67">
        <v>3070601</v>
      </c>
      <c r="C67" t="s">
        <v>13</v>
      </c>
      <c r="D67" t="s">
        <v>8</v>
      </c>
      <c r="E67">
        <v>2</v>
      </c>
      <c r="F67" t="s">
        <v>11</v>
      </c>
      <c r="G67">
        <v>2411.483</v>
      </c>
      <c r="H67">
        <v>37209</v>
      </c>
      <c r="I67">
        <v>1</v>
      </c>
      <c r="J67">
        <v>400</v>
      </c>
      <c r="K67">
        <v>1</v>
      </c>
      <c r="L67">
        <v>0</v>
      </c>
      <c r="M67">
        <v>0</v>
      </c>
      <c r="N67">
        <v>1</v>
      </c>
      <c r="O67">
        <v>0.25</v>
      </c>
      <c r="P67">
        <v>3</v>
      </c>
      <c r="AA67">
        <f>'labor worksheet'!T67</f>
        <v>21</v>
      </c>
      <c r="AB67">
        <f>'labor worksheet'!U67</f>
        <v>64</v>
      </c>
      <c r="AC67">
        <f>'labor worksheet'!V67</f>
        <v>34</v>
      </c>
    </row>
    <row r="68" spans="1:29" ht="15">
      <c r="A68">
        <v>30105</v>
      </c>
      <c r="B68">
        <v>1040502</v>
      </c>
      <c r="C68" t="s">
        <v>13</v>
      </c>
      <c r="D68" t="s">
        <v>14</v>
      </c>
      <c r="E68">
        <v>3</v>
      </c>
      <c r="F68" t="s">
        <v>11</v>
      </c>
      <c r="G68">
        <v>2400</v>
      </c>
      <c r="H68">
        <v>37200</v>
      </c>
      <c r="I68">
        <v>1</v>
      </c>
      <c r="J68">
        <v>0</v>
      </c>
      <c r="K68">
        <v>0</v>
      </c>
      <c r="L68">
        <v>0</v>
      </c>
      <c r="M68">
        <v>0</v>
      </c>
      <c r="N68">
        <v>1</v>
      </c>
      <c r="O68">
        <v>0.5</v>
      </c>
      <c r="P68">
        <v>0</v>
      </c>
      <c r="AA68">
        <f>'labor worksheet'!T68</f>
        <v>36</v>
      </c>
      <c r="AB68">
        <f>'labor worksheet'!U68</f>
        <v>27</v>
      </c>
      <c r="AC68">
        <f>'labor worksheet'!V68</f>
        <v>0</v>
      </c>
    </row>
    <row r="69" spans="1:29" ht="15">
      <c r="A69">
        <v>10203</v>
      </c>
      <c r="B69">
        <v>2020501</v>
      </c>
      <c r="C69" t="s">
        <v>13</v>
      </c>
      <c r="D69" t="s">
        <v>10</v>
      </c>
      <c r="E69">
        <v>4</v>
      </c>
      <c r="F69" t="s">
        <v>11</v>
      </c>
      <c r="G69">
        <v>2400</v>
      </c>
      <c r="H69">
        <v>37215</v>
      </c>
      <c r="I69">
        <v>1</v>
      </c>
      <c r="J69">
        <v>400</v>
      </c>
      <c r="K69">
        <v>0</v>
      </c>
      <c r="L69">
        <v>0</v>
      </c>
      <c r="M69">
        <v>1</v>
      </c>
      <c r="N69">
        <v>1</v>
      </c>
      <c r="O69">
        <v>1.25</v>
      </c>
      <c r="P69">
        <v>4</v>
      </c>
      <c r="AA69">
        <f>'labor worksheet'!T69</f>
        <v>21</v>
      </c>
      <c r="AB69">
        <f>'labor worksheet'!U69</f>
        <v>27</v>
      </c>
      <c r="AC69">
        <f>'labor worksheet'!V69</f>
        <v>15</v>
      </c>
    </row>
    <row r="70" spans="1:29" ht="15">
      <c r="A70">
        <v>10301</v>
      </c>
      <c r="B70">
        <v>3010202</v>
      </c>
      <c r="C70" t="s">
        <v>13</v>
      </c>
      <c r="D70" t="s">
        <v>8</v>
      </c>
      <c r="E70">
        <v>2</v>
      </c>
      <c r="F70" t="s">
        <v>11</v>
      </c>
      <c r="G70">
        <v>2400</v>
      </c>
      <c r="H70">
        <v>37235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0.25</v>
      </c>
      <c r="P70">
        <v>2</v>
      </c>
      <c r="AA70">
        <f>'labor worksheet'!T70</f>
        <v>21</v>
      </c>
      <c r="AB70">
        <f>'labor worksheet'!U70</f>
        <v>64</v>
      </c>
      <c r="AC70">
        <f>'labor worksheet'!V70</f>
        <v>34</v>
      </c>
    </row>
    <row r="71" spans="1:29" ht="15">
      <c r="A71">
        <v>10605</v>
      </c>
      <c r="B71">
        <v>1050102</v>
      </c>
      <c r="C71" t="s">
        <v>13</v>
      </c>
      <c r="D71" t="s">
        <v>8</v>
      </c>
      <c r="E71">
        <v>2</v>
      </c>
      <c r="F71" t="s">
        <v>11</v>
      </c>
      <c r="G71">
        <v>2382.979</v>
      </c>
      <c r="H71">
        <v>37220</v>
      </c>
      <c r="I71">
        <v>1</v>
      </c>
      <c r="J71">
        <v>200</v>
      </c>
      <c r="K71">
        <v>1</v>
      </c>
      <c r="L71">
        <v>0</v>
      </c>
      <c r="M71">
        <v>0</v>
      </c>
      <c r="N71">
        <v>1</v>
      </c>
      <c r="O71">
        <v>0.25</v>
      </c>
      <c r="P71">
        <v>1</v>
      </c>
      <c r="AA71">
        <f>'labor worksheet'!T71</f>
        <v>21</v>
      </c>
      <c r="AB71">
        <f>'labor worksheet'!U71</f>
        <v>64</v>
      </c>
      <c r="AC71">
        <f>'labor worksheet'!V71</f>
        <v>34</v>
      </c>
    </row>
    <row r="72" spans="1:29" ht="15">
      <c r="A72">
        <v>31007</v>
      </c>
      <c r="B72">
        <v>3120302</v>
      </c>
      <c r="C72" t="s">
        <v>13</v>
      </c>
      <c r="D72" t="s">
        <v>14</v>
      </c>
      <c r="E72">
        <v>3</v>
      </c>
      <c r="F72" t="s">
        <v>11</v>
      </c>
      <c r="G72">
        <v>2375.566</v>
      </c>
      <c r="H72">
        <v>37218</v>
      </c>
      <c r="I72">
        <v>1</v>
      </c>
      <c r="J72">
        <v>161.2903</v>
      </c>
      <c r="K72">
        <v>0</v>
      </c>
      <c r="L72">
        <v>0</v>
      </c>
      <c r="M72">
        <v>0</v>
      </c>
      <c r="N72">
        <v>1</v>
      </c>
      <c r="O72">
        <v>2.17</v>
      </c>
      <c r="P72">
        <v>0</v>
      </c>
      <c r="AA72">
        <f>'labor worksheet'!T72</f>
        <v>36</v>
      </c>
      <c r="AB72">
        <f>'labor worksheet'!U72</f>
        <v>27</v>
      </c>
      <c r="AC72">
        <f>'labor worksheet'!V72</f>
        <v>0</v>
      </c>
    </row>
    <row r="73" spans="1:29" ht="15">
      <c r="A73">
        <v>20408</v>
      </c>
      <c r="B73">
        <v>3070201</v>
      </c>
      <c r="C73" t="s">
        <v>13</v>
      </c>
      <c r="D73" t="s">
        <v>8</v>
      </c>
      <c r="E73">
        <v>2</v>
      </c>
      <c r="F73" t="s">
        <v>11</v>
      </c>
      <c r="G73">
        <v>2367.496</v>
      </c>
      <c r="H73">
        <v>37210</v>
      </c>
      <c r="I73">
        <v>1</v>
      </c>
      <c r="J73">
        <v>400</v>
      </c>
      <c r="K73">
        <v>1</v>
      </c>
      <c r="L73">
        <v>0</v>
      </c>
      <c r="M73">
        <v>0</v>
      </c>
      <c r="N73">
        <v>1</v>
      </c>
      <c r="O73">
        <v>0.25</v>
      </c>
      <c r="P73">
        <v>2</v>
      </c>
      <c r="AA73">
        <f>'labor worksheet'!T73</f>
        <v>21</v>
      </c>
      <c r="AB73">
        <f>'labor worksheet'!U73</f>
        <v>64</v>
      </c>
      <c r="AC73">
        <f>'labor worksheet'!V73</f>
        <v>34</v>
      </c>
    </row>
    <row r="74" spans="1:29" ht="15">
      <c r="A74">
        <v>30701</v>
      </c>
      <c r="B74">
        <v>3060605</v>
      </c>
      <c r="C74" t="s">
        <v>13</v>
      </c>
      <c r="D74" t="s">
        <v>10</v>
      </c>
      <c r="E74">
        <v>4</v>
      </c>
      <c r="F74" t="s">
        <v>11</v>
      </c>
      <c r="G74">
        <v>2351.351</v>
      </c>
      <c r="H74">
        <v>37215</v>
      </c>
      <c r="I74">
        <v>1</v>
      </c>
      <c r="J74">
        <v>0</v>
      </c>
      <c r="K74">
        <v>0</v>
      </c>
      <c r="L74">
        <v>0</v>
      </c>
      <c r="M74">
        <v>1</v>
      </c>
      <c r="N74">
        <v>1</v>
      </c>
      <c r="O74">
        <v>0.25</v>
      </c>
      <c r="P74">
        <v>1</v>
      </c>
      <c r="AA74">
        <f>'labor worksheet'!T74</f>
        <v>21</v>
      </c>
      <c r="AB74">
        <f>'labor worksheet'!U74</f>
        <v>27</v>
      </c>
      <c r="AC74">
        <f>'labor worksheet'!V74</f>
        <v>15</v>
      </c>
    </row>
    <row r="75" spans="1:29" ht="15">
      <c r="A75">
        <v>30105</v>
      </c>
      <c r="B75">
        <v>3060202</v>
      </c>
      <c r="C75" t="s">
        <v>13</v>
      </c>
      <c r="D75" t="s">
        <v>8</v>
      </c>
      <c r="E75">
        <v>2</v>
      </c>
      <c r="F75" t="s">
        <v>11</v>
      </c>
      <c r="G75">
        <v>2328.09</v>
      </c>
      <c r="H75">
        <v>37209</v>
      </c>
      <c r="I75">
        <v>0</v>
      </c>
      <c r="J75">
        <v>200</v>
      </c>
      <c r="K75">
        <v>1</v>
      </c>
      <c r="L75">
        <v>0</v>
      </c>
      <c r="M75">
        <v>0</v>
      </c>
      <c r="N75">
        <v>1</v>
      </c>
      <c r="O75">
        <v>0.25</v>
      </c>
      <c r="P75">
        <v>3</v>
      </c>
      <c r="AA75">
        <f>'labor worksheet'!T75</f>
        <v>21</v>
      </c>
      <c r="AB75">
        <f>'labor worksheet'!U75</f>
        <v>64</v>
      </c>
      <c r="AC75">
        <f>'labor worksheet'!V75</f>
        <v>34</v>
      </c>
    </row>
    <row r="76" spans="1:29" ht="15">
      <c r="A76">
        <v>31009</v>
      </c>
      <c r="B76">
        <v>2010101</v>
      </c>
      <c r="C76" t="s">
        <v>13</v>
      </c>
      <c r="D76" t="s">
        <v>10</v>
      </c>
      <c r="E76">
        <v>4</v>
      </c>
      <c r="F76" t="s">
        <v>11</v>
      </c>
      <c r="G76">
        <v>2273.196</v>
      </c>
      <c r="H76">
        <v>37233</v>
      </c>
      <c r="I76">
        <v>1</v>
      </c>
      <c r="J76">
        <v>333.3333</v>
      </c>
      <c r="K76">
        <v>0</v>
      </c>
      <c r="L76">
        <v>0</v>
      </c>
      <c r="M76">
        <v>1</v>
      </c>
      <c r="N76">
        <v>1</v>
      </c>
      <c r="O76">
        <v>0.75</v>
      </c>
      <c r="P76">
        <v>1</v>
      </c>
      <c r="AA76">
        <f>'labor worksheet'!T76</f>
        <v>21</v>
      </c>
      <c r="AB76">
        <f>'labor worksheet'!U76</f>
        <v>27</v>
      </c>
      <c r="AC76">
        <f>'labor worksheet'!V76</f>
        <v>15</v>
      </c>
    </row>
    <row r="77" spans="1:29" ht="15">
      <c r="A77">
        <v>30203</v>
      </c>
      <c r="B77">
        <v>3040401</v>
      </c>
      <c r="C77" t="s">
        <v>13</v>
      </c>
      <c r="D77" t="s">
        <v>8</v>
      </c>
      <c r="E77">
        <v>2</v>
      </c>
      <c r="F77" t="s">
        <v>15</v>
      </c>
      <c r="G77">
        <v>2271.111</v>
      </c>
      <c r="H77">
        <v>37209</v>
      </c>
      <c r="I77">
        <v>1</v>
      </c>
      <c r="J77">
        <v>192.3077</v>
      </c>
      <c r="K77">
        <v>1</v>
      </c>
      <c r="L77">
        <v>0</v>
      </c>
      <c r="M77">
        <v>0</v>
      </c>
      <c r="N77">
        <v>0</v>
      </c>
      <c r="O77">
        <v>0.26</v>
      </c>
      <c r="P77">
        <v>1</v>
      </c>
      <c r="AA77">
        <f>'labor worksheet'!T77</f>
        <v>21</v>
      </c>
      <c r="AB77">
        <f>'labor worksheet'!U77</f>
        <v>64</v>
      </c>
      <c r="AC77">
        <f>'labor worksheet'!V77</f>
        <v>34</v>
      </c>
    </row>
    <row r="78" spans="1:29" ht="15">
      <c r="A78">
        <v>20103</v>
      </c>
      <c r="B78">
        <v>3120303</v>
      </c>
      <c r="C78" t="s">
        <v>13</v>
      </c>
      <c r="D78" t="s">
        <v>8</v>
      </c>
      <c r="E78">
        <v>2</v>
      </c>
      <c r="F78" t="s">
        <v>11</v>
      </c>
      <c r="G78">
        <v>2251.148</v>
      </c>
      <c r="H78">
        <v>37214</v>
      </c>
      <c r="I78">
        <v>1</v>
      </c>
      <c r="J78">
        <v>0</v>
      </c>
      <c r="K78">
        <v>1</v>
      </c>
      <c r="L78">
        <v>0</v>
      </c>
      <c r="M78">
        <v>0</v>
      </c>
      <c r="N78">
        <v>1</v>
      </c>
      <c r="O78">
        <v>0.11</v>
      </c>
      <c r="P78">
        <v>3</v>
      </c>
      <c r="AA78">
        <f>'labor worksheet'!T78</f>
        <v>21</v>
      </c>
      <c r="AB78">
        <f>'labor worksheet'!U78</f>
        <v>64</v>
      </c>
      <c r="AC78">
        <f>'labor worksheet'!V78</f>
        <v>34</v>
      </c>
    </row>
    <row r="79" spans="1:29" ht="15">
      <c r="A79">
        <v>30101</v>
      </c>
      <c r="B79">
        <v>1060401</v>
      </c>
      <c r="C79" t="s">
        <v>13</v>
      </c>
      <c r="D79" t="s">
        <v>14</v>
      </c>
      <c r="E79">
        <v>3</v>
      </c>
      <c r="F79" t="s">
        <v>11</v>
      </c>
      <c r="G79">
        <v>2240</v>
      </c>
      <c r="H79">
        <v>37205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0.3125</v>
      </c>
      <c r="P79">
        <v>0</v>
      </c>
      <c r="AA79">
        <f>'labor worksheet'!T79</f>
        <v>36</v>
      </c>
      <c r="AB79">
        <f>'labor worksheet'!U79</f>
        <v>27</v>
      </c>
      <c r="AC79">
        <f>'labor worksheet'!V79</f>
        <v>0</v>
      </c>
    </row>
    <row r="80" spans="1:29" ht="15">
      <c r="A80">
        <v>10304</v>
      </c>
      <c r="B80">
        <v>3070402</v>
      </c>
      <c r="C80" t="s">
        <v>13</v>
      </c>
      <c r="D80" t="s">
        <v>8</v>
      </c>
      <c r="E80">
        <v>2</v>
      </c>
      <c r="F80" t="s">
        <v>15</v>
      </c>
      <c r="G80">
        <v>2223.714</v>
      </c>
      <c r="H80">
        <v>37209</v>
      </c>
      <c r="I80">
        <v>1</v>
      </c>
      <c r="J80">
        <v>400</v>
      </c>
      <c r="K80">
        <v>1</v>
      </c>
      <c r="L80">
        <v>0</v>
      </c>
      <c r="M80">
        <v>0</v>
      </c>
      <c r="N80">
        <v>0</v>
      </c>
      <c r="O80">
        <v>0.25</v>
      </c>
      <c r="P80">
        <v>3</v>
      </c>
      <c r="AA80">
        <f>'labor worksheet'!T80</f>
        <v>21</v>
      </c>
      <c r="AB80">
        <f>'labor worksheet'!U80</f>
        <v>64</v>
      </c>
      <c r="AC80">
        <f>'labor worksheet'!V80</f>
        <v>34</v>
      </c>
    </row>
    <row r="81" spans="1:29" ht="15">
      <c r="A81">
        <v>30403</v>
      </c>
      <c r="B81">
        <v>2040801</v>
      </c>
      <c r="C81" t="s">
        <v>13</v>
      </c>
      <c r="D81" t="s">
        <v>8</v>
      </c>
      <c r="E81">
        <v>2</v>
      </c>
      <c r="F81" t="s">
        <v>11</v>
      </c>
      <c r="G81">
        <v>2222.841</v>
      </c>
      <c r="H81">
        <v>37214</v>
      </c>
      <c r="I81">
        <v>1</v>
      </c>
      <c r="J81">
        <v>140</v>
      </c>
      <c r="K81">
        <v>1</v>
      </c>
      <c r="L81">
        <v>0</v>
      </c>
      <c r="M81">
        <v>0</v>
      </c>
      <c r="N81">
        <v>1</v>
      </c>
      <c r="O81">
        <v>0.5</v>
      </c>
      <c r="P81">
        <v>3</v>
      </c>
      <c r="AA81">
        <f>'labor worksheet'!T81</f>
        <v>21</v>
      </c>
      <c r="AB81">
        <f>'labor worksheet'!U81</f>
        <v>64</v>
      </c>
      <c r="AC81">
        <f>'labor worksheet'!V81</f>
        <v>34</v>
      </c>
    </row>
    <row r="82" spans="1:29" ht="15">
      <c r="A82">
        <v>10303</v>
      </c>
      <c r="B82">
        <v>3010501</v>
      </c>
      <c r="C82" t="s">
        <v>13</v>
      </c>
      <c r="D82" t="s">
        <v>8</v>
      </c>
      <c r="E82">
        <v>2</v>
      </c>
      <c r="F82" t="s">
        <v>11</v>
      </c>
      <c r="G82">
        <v>2213.953</v>
      </c>
      <c r="H82">
        <v>37214</v>
      </c>
      <c r="I82">
        <v>1</v>
      </c>
      <c r="J82">
        <v>400</v>
      </c>
      <c r="K82">
        <v>1</v>
      </c>
      <c r="L82">
        <v>0</v>
      </c>
      <c r="M82">
        <v>0</v>
      </c>
      <c r="N82">
        <v>1</v>
      </c>
      <c r="O82">
        <v>0.25</v>
      </c>
      <c r="P82">
        <v>3</v>
      </c>
      <c r="AA82">
        <f>'labor worksheet'!T82</f>
        <v>21</v>
      </c>
      <c r="AB82">
        <f>'labor worksheet'!U82</f>
        <v>64</v>
      </c>
      <c r="AC82">
        <f>'labor worksheet'!V82</f>
        <v>34</v>
      </c>
    </row>
    <row r="83" spans="1:29" ht="15">
      <c r="A83">
        <v>20502</v>
      </c>
      <c r="B83">
        <v>3030905</v>
      </c>
      <c r="C83" t="s">
        <v>13</v>
      </c>
      <c r="D83" t="s">
        <v>10</v>
      </c>
      <c r="E83">
        <v>4</v>
      </c>
      <c r="F83" t="s">
        <v>11</v>
      </c>
      <c r="G83">
        <v>2200</v>
      </c>
      <c r="H83">
        <v>37211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0.5</v>
      </c>
      <c r="P83">
        <v>0</v>
      </c>
      <c r="AA83">
        <f>'labor worksheet'!T83</f>
        <v>21</v>
      </c>
      <c r="AB83">
        <f>'labor worksheet'!U83</f>
        <v>27</v>
      </c>
      <c r="AC83">
        <f>'labor worksheet'!V83</f>
        <v>15</v>
      </c>
    </row>
    <row r="84" spans="1:29" ht="15">
      <c r="A84">
        <v>10503</v>
      </c>
      <c r="B84">
        <v>1050101</v>
      </c>
      <c r="C84" t="s">
        <v>13</v>
      </c>
      <c r="D84" t="s">
        <v>14</v>
      </c>
      <c r="E84">
        <v>3</v>
      </c>
      <c r="F84" t="s">
        <v>11</v>
      </c>
      <c r="G84">
        <v>2179.572</v>
      </c>
      <c r="H84">
        <v>37220</v>
      </c>
      <c r="I84">
        <v>1</v>
      </c>
      <c r="J84">
        <v>0</v>
      </c>
      <c r="K84">
        <v>0</v>
      </c>
      <c r="L84">
        <v>0</v>
      </c>
      <c r="M84">
        <v>0</v>
      </c>
      <c r="N84">
        <v>1</v>
      </c>
      <c r="O84">
        <v>5</v>
      </c>
      <c r="P84">
        <v>0</v>
      </c>
      <c r="AA84">
        <f>'labor worksheet'!T84</f>
        <v>36</v>
      </c>
      <c r="AB84">
        <f>'labor worksheet'!U84</f>
        <v>27</v>
      </c>
      <c r="AC84">
        <f>'labor worksheet'!V84</f>
        <v>0</v>
      </c>
    </row>
    <row r="85" spans="1:29" ht="15">
      <c r="A85">
        <v>30203</v>
      </c>
      <c r="B85">
        <v>3040508</v>
      </c>
      <c r="C85" t="s">
        <v>13</v>
      </c>
      <c r="D85" t="s">
        <v>14</v>
      </c>
      <c r="E85">
        <v>3</v>
      </c>
      <c r="F85" t="s">
        <v>15</v>
      </c>
      <c r="G85">
        <v>2163.09</v>
      </c>
      <c r="H85">
        <v>37243</v>
      </c>
      <c r="I85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0.25</v>
      </c>
      <c r="P85">
        <v>0</v>
      </c>
      <c r="AA85">
        <f>'labor worksheet'!T85</f>
        <v>36</v>
      </c>
      <c r="AB85">
        <f>'labor worksheet'!U85</f>
        <v>27</v>
      </c>
      <c r="AC85">
        <f>'labor worksheet'!V85</f>
        <v>0</v>
      </c>
    </row>
    <row r="86" spans="1:29" ht="15">
      <c r="A86">
        <v>10202</v>
      </c>
      <c r="B86">
        <v>3030303</v>
      </c>
      <c r="C86" t="s">
        <v>13</v>
      </c>
      <c r="D86" t="s">
        <v>16</v>
      </c>
      <c r="E86">
        <v>4</v>
      </c>
      <c r="F86" t="s">
        <v>11</v>
      </c>
      <c r="G86">
        <v>2124.661</v>
      </c>
      <c r="H86">
        <v>37211</v>
      </c>
      <c r="I86">
        <v>1</v>
      </c>
      <c r="J86">
        <v>409.8361</v>
      </c>
      <c r="K86">
        <v>0</v>
      </c>
      <c r="L86">
        <v>1</v>
      </c>
      <c r="M86">
        <v>0</v>
      </c>
      <c r="N86">
        <v>1</v>
      </c>
      <c r="O86">
        <v>0.122</v>
      </c>
      <c r="P86">
        <v>0</v>
      </c>
      <c r="AA86">
        <f>'labor worksheet'!T86</f>
        <v>21</v>
      </c>
      <c r="AB86">
        <f>'labor worksheet'!U86</f>
        <v>27</v>
      </c>
      <c r="AC86">
        <f>'labor worksheet'!V86</f>
        <v>15</v>
      </c>
    </row>
    <row r="87" spans="1:29" ht="15">
      <c r="A87">
        <v>20107</v>
      </c>
      <c r="B87">
        <v>3010304</v>
      </c>
      <c r="C87" t="s">
        <v>13</v>
      </c>
      <c r="D87" t="s">
        <v>8</v>
      </c>
      <c r="E87">
        <v>2</v>
      </c>
      <c r="F87" t="s">
        <v>11</v>
      </c>
      <c r="G87">
        <v>2059.85</v>
      </c>
      <c r="H87">
        <v>37209</v>
      </c>
      <c r="I87">
        <v>1</v>
      </c>
      <c r="J87">
        <v>400</v>
      </c>
      <c r="K87">
        <v>1</v>
      </c>
      <c r="L87">
        <v>0</v>
      </c>
      <c r="M87">
        <v>0</v>
      </c>
      <c r="N87">
        <v>1</v>
      </c>
      <c r="O87">
        <v>0.25</v>
      </c>
      <c r="P87">
        <v>3</v>
      </c>
      <c r="AA87">
        <f>'labor worksheet'!T87</f>
        <v>21</v>
      </c>
      <c r="AB87">
        <f>'labor worksheet'!U87</f>
        <v>64</v>
      </c>
      <c r="AC87">
        <f>'labor worksheet'!V87</f>
        <v>34</v>
      </c>
    </row>
    <row r="88" spans="1:29" ht="15">
      <c r="A88">
        <v>20105</v>
      </c>
      <c r="B88">
        <v>3100802</v>
      </c>
      <c r="C88" t="s">
        <v>13</v>
      </c>
      <c r="D88" t="s">
        <v>8</v>
      </c>
      <c r="E88">
        <v>2</v>
      </c>
      <c r="F88" t="s">
        <v>15</v>
      </c>
      <c r="G88">
        <v>2050.209</v>
      </c>
      <c r="H88">
        <v>37237</v>
      </c>
      <c r="I88">
        <v>1</v>
      </c>
      <c r="J88">
        <v>0</v>
      </c>
      <c r="K88">
        <v>1</v>
      </c>
      <c r="L88">
        <v>0</v>
      </c>
      <c r="M88">
        <v>0</v>
      </c>
      <c r="N88">
        <v>0</v>
      </c>
      <c r="O88">
        <v>0.32</v>
      </c>
      <c r="P88">
        <v>4</v>
      </c>
      <c r="AA88">
        <f>'labor worksheet'!T88</f>
        <v>21</v>
      </c>
      <c r="AB88">
        <f>'labor worksheet'!U88</f>
        <v>64</v>
      </c>
      <c r="AC88">
        <f>'labor worksheet'!V88</f>
        <v>34</v>
      </c>
    </row>
    <row r="89" spans="1:29" ht="15">
      <c r="A89">
        <v>30404</v>
      </c>
      <c r="B89">
        <v>2020104</v>
      </c>
      <c r="C89" t="s">
        <v>13</v>
      </c>
      <c r="D89" t="s">
        <v>10</v>
      </c>
      <c r="E89">
        <v>4</v>
      </c>
      <c r="F89" t="s">
        <v>11</v>
      </c>
      <c r="G89">
        <v>2041.068</v>
      </c>
      <c r="H89">
        <v>37221</v>
      </c>
      <c r="I89">
        <v>1</v>
      </c>
      <c r="J89">
        <v>300</v>
      </c>
      <c r="K89">
        <v>0</v>
      </c>
      <c r="L89">
        <v>0</v>
      </c>
      <c r="M89">
        <v>1</v>
      </c>
      <c r="N89">
        <v>1</v>
      </c>
      <c r="O89">
        <v>1</v>
      </c>
      <c r="P89">
        <v>4</v>
      </c>
      <c r="AA89">
        <f>'labor worksheet'!T89</f>
        <v>21</v>
      </c>
      <c r="AB89">
        <f>'labor worksheet'!U89</f>
        <v>27</v>
      </c>
      <c r="AC89">
        <f>'labor worksheet'!V89</f>
        <v>15</v>
      </c>
    </row>
    <row r="90" spans="1:29" ht="15">
      <c r="A90">
        <v>30302</v>
      </c>
      <c r="B90">
        <v>3080606</v>
      </c>
      <c r="C90" t="s">
        <v>13</v>
      </c>
      <c r="D90" t="s">
        <v>14</v>
      </c>
      <c r="E90">
        <v>3</v>
      </c>
      <c r="F90" t="s">
        <v>11</v>
      </c>
      <c r="G90">
        <v>2026.316</v>
      </c>
      <c r="H90">
        <v>37217</v>
      </c>
      <c r="I90">
        <v>1</v>
      </c>
      <c r="J90">
        <v>125</v>
      </c>
      <c r="K90">
        <v>0</v>
      </c>
      <c r="L90">
        <v>0</v>
      </c>
      <c r="M90">
        <v>0</v>
      </c>
      <c r="N90">
        <v>1</v>
      </c>
      <c r="O90">
        <v>2</v>
      </c>
      <c r="P90">
        <v>0</v>
      </c>
      <c r="AA90">
        <f>'labor worksheet'!T90</f>
        <v>36</v>
      </c>
      <c r="AB90">
        <f>'labor worksheet'!U90</f>
        <v>27</v>
      </c>
      <c r="AC90">
        <f>'labor worksheet'!V90</f>
        <v>0</v>
      </c>
    </row>
    <row r="91" spans="1:29" ht="15">
      <c r="A91">
        <v>30208</v>
      </c>
      <c r="B91">
        <v>1030303</v>
      </c>
      <c r="C91" t="s">
        <v>13</v>
      </c>
      <c r="D91" t="s">
        <v>10</v>
      </c>
      <c r="E91">
        <v>4</v>
      </c>
      <c r="F91" t="s">
        <v>11</v>
      </c>
      <c r="G91">
        <v>2000</v>
      </c>
      <c r="H91">
        <v>37198</v>
      </c>
      <c r="I91">
        <v>1</v>
      </c>
      <c r="J91">
        <v>200</v>
      </c>
      <c r="K91">
        <v>0</v>
      </c>
      <c r="L91">
        <v>0</v>
      </c>
      <c r="M91">
        <v>1</v>
      </c>
      <c r="N91">
        <v>1</v>
      </c>
      <c r="O91">
        <v>0.25</v>
      </c>
      <c r="P91">
        <v>1</v>
      </c>
      <c r="AA91">
        <f>'labor worksheet'!T91</f>
        <v>21</v>
      </c>
      <c r="AB91">
        <f>'labor worksheet'!U91</f>
        <v>27</v>
      </c>
      <c r="AC91">
        <f>'labor worksheet'!V91</f>
        <v>15</v>
      </c>
    </row>
    <row r="92" spans="1:29" ht="15">
      <c r="A92">
        <v>30208</v>
      </c>
      <c r="B92">
        <v>3100402</v>
      </c>
      <c r="C92" t="s">
        <v>13</v>
      </c>
      <c r="D92" t="s">
        <v>8</v>
      </c>
      <c r="E92">
        <v>2</v>
      </c>
      <c r="F92" t="s">
        <v>15</v>
      </c>
      <c r="G92">
        <v>2000</v>
      </c>
      <c r="H92">
        <v>37207</v>
      </c>
      <c r="I92">
        <v>1</v>
      </c>
      <c r="J92">
        <v>200</v>
      </c>
      <c r="K92">
        <v>1</v>
      </c>
      <c r="L92">
        <v>0</v>
      </c>
      <c r="M92">
        <v>0</v>
      </c>
      <c r="N92">
        <v>0</v>
      </c>
      <c r="O92">
        <v>0.25</v>
      </c>
      <c r="P92">
        <v>1</v>
      </c>
      <c r="AA92">
        <f>'labor worksheet'!T92</f>
        <v>21</v>
      </c>
      <c r="AB92">
        <f>'labor worksheet'!U92</f>
        <v>64</v>
      </c>
      <c r="AC92">
        <f>'labor worksheet'!V92</f>
        <v>34</v>
      </c>
    </row>
    <row r="93" spans="1:29" ht="15">
      <c r="A93">
        <v>30701</v>
      </c>
      <c r="B93">
        <v>1060602</v>
      </c>
      <c r="C93" t="s">
        <v>13</v>
      </c>
      <c r="D93" t="s">
        <v>8</v>
      </c>
      <c r="E93">
        <v>2</v>
      </c>
      <c r="F93" t="s">
        <v>11</v>
      </c>
      <c r="G93">
        <v>2000</v>
      </c>
      <c r="H93">
        <v>37211</v>
      </c>
      <c r="I93">
        <v>1</v>
      </c>
      <c r="J93">
        <v>400</v>
      </c>
      <c r="K93">
        <v>1</v>
      </c>
      <c r="L93">
        <v>0</v>
      </c>
      <c r="M93">
        <v>0</v>
      </c>
      <c r="N93">
        <v>1</v>
      </c>
      <c r="O93">
        <v>0.25</v>
      </c>
      <c r="P93">
        <v>2</v>
      </c>
      <c r="AA93">
        <f>'labor worksheet'!T93</f>
        <v>21</v>
      </c>
      <c r="AB93">
        <f>'labor worksheet'!U93</f>
        <v>64</v>
      </c>
      <c r="AC93">
        <f>'labor worksheet'!V93</f>
        <v>34</v>
      </c>
    </row>
    <row r="94" spans="1:29" ht="15">
      <c r="A94">
        <v>30205</v>
      </c>
      <c r="B94">
        <v>3030104</v>
      </c>
      <c r="C94" t="s">
        <v>13</v>
      </c>
      <c r="D94" t="s">
        <v>14</v>
      </c>
      <c r="E94">
        <v>3</v>
      </c>
      <c r="F94" t="s">
        <v>11</v>
      </c>
      <c r="G94">
        <v>2000</v>
      </c>
      <c r="H94">
        <v>37214</v>
      </c>
      <c r="I94">
        <v>1</v>
      </c>
      <c r="J94">
        <v>100</v>
      </c>
      <c r="K94">
        <v>0</v>
      </c>
      <c r="L94">
        <v>0</v>
      </c>
      <c r="M94">
        <v>0</v>
      </c>
      <c r="N94">
        <v>1</v>
      </c>
      <c r="O94">
        <v>0.25</v>
      </c>
      <c r="P94">
        <v>0</v>
      </c>
      <c r="AA94">
        <f>'labor worksheet'!T94</f>
        <v>36</v>
      </c>
      <c r="AB94">
        <f>'labor worksheet'!U94</f>
        <v>27</v>
      </c>
      <c r="AC94">
        <f>'labor worksheet'!V94</f>
        <v>0</v>
      </c>
    </row>
    <row r="95" spans="1:29" ht="15">
      <c r="A95">
        <v>10402</v>
      </c>
      <c r="B95">
        <v>3040511</v>
      </c>
      <c r="C95" t="s">
        <v>13</v>
      </c>
      <c r="D95" t="s">
        <v>14</v>
      </c>
      <c r="E95">
        <v>3</v>
      </c>
      <c r="F95" t="s">
        <v>15</v>
      </c>
      <c r="G95">
        <v>2000</v>
      </c>
      <c r="H95">
        <v>37230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0.25</v>
      </c>
      <c r="P95">
        <v>0</v>
      </c>
      <c r="AA95">
        <f>'labor worksheet'!T95</f>
        <v>36</v>
      </c>
      <c r="AB95">
        <f>'labor worksheet'!U95</f>
        <v>27</v>
      </c>
      <c r="AC95">
        <f>'labor worksheet'!V95</f>
        <v>0</v>
      </c>
    </row>
    <row r="96" spans="1:29" ht="15">
      <c r="A96">
        <v>30105</v>
      </c>
      <c r="B96">
        <v>3070104</v>
      </c>
      <c r="C96" t="s">
        <v>13</v>
      </c>
      <c r="D96" t="s">
        <v>8</v>
      </c>
      <c r="E96">
        <v>2</v>
      </c>
      <c r="F96" t="s">
        <v>11</v>
      </c>
      <c r="G96">
        <v>1949.772</v>
      </c>
      <c r="H96">
        <v>37212</v>
      </c>
      <c r="I96">
        <v>1</v>
      </c>
      <c r="J96">
        <v>200</v>
      </c>
      <c r="K96">
        <v>1</v>
      </c>
      <c r="L96">
        <v>0</v>
      </c>
      <c r="M96">
        <v>0</v>
      </c>
      <c r="N96">
        <v>1</v>
      </c>
      <c r="O96">
        <v>0.5</v>
      </c>
      <c r="P96">
        <v>3</v>
      </c>
      <c r="AA96">
        <f>'labor worksheet'!T96</f>
        <v>21</v>
      </c>
      <c r="AB96">
        <f>'labor worksheet'!U96</f>
        <v>64</v>
      </c>
      <c r="AC96">
        <f>'labor worksheet'!V96</f>
        <v>34</v>
      </c>
    </row>
    <row r="97" spans="1:29" ht="15">
      <c r="A97">
        <v>20401</v>
      </c>
      <c r="B97">
        <v>3120204</v>
      </c>
      <c r="C97" t="s">
        <v>13</v>
      </c>
      <c r="D97" t="s">
        <v>14</v>
      </c>
      <c r="E97">
        <v>3</v>
      </c>
      <c r="F97" t="s">
        <v>11</v>
      </c>
      <c r="G97">
        <v>1907.692</v>
      </c>
      <c r="H97">
        <v>37228</v>
      </c>
      <c r="I97">
        <v>1</v>
      </c>
      <c r="J97">
        <v>0</v>
      </c>
      <c r="K97">
        <v>0</v>
      </c>
      <c r="L97">
        <v>0</v>
      </c>
      <c r="M97">
        <v>0</v>
      </c>
      <c r="N97">
        <v>1</v>
      </c>
      <c r="O97">
        <v>2.15</v>
      </c>
      <c r="P97">
        <v>0</v>
      </c>
      <c r="AA97">
        <f>'labor worksheet'!T97</f>
        <v>36</v>
      </c>
      <c r="AB97">
        <f>'labor worksheet'!U97</f>
        <v>27</v>
      </c>
      <c r="AC97">
        <f>'labor worksheet'!V97</f>
        <v>0</v>
      </c>
    </row>
    <row r="98" spans="1:29" ht="15">
      <c r="A98">
        <v>30202</v>
      </c>
      <c r="B98">
        <v>3010103</v>
      </c>
      <c r="C98" t="s">
        <v>13</v>
      </c>
      <c r="D98" t="s">
        <v>10</v>
      </c>
      <c r="E98">
        <v>4</v>
      </c>
      <c r="F98" t="s">
        <v>11</v>
      </c>
      <c r="G98">
        <v>1901.235</v>
      </c>
      <c r="H98">
        <v>37243</v>
      </c>
      <c r="I98">
        <v>1</v>
      </c>
      <c r="J98">
        <v>200</v>
      </c>
      <c r="K98">
        <v>0</v>
      </c>
      <c r="L98">
        <v>0</v>
      </c>
      <c r="M98">
        <v>1</v>
      </c>
      <c r="N98">
        <v>1</v>
      </c>
      <c r="O98">
        <v>0.75</v>
      </c>
      <c r="P98">
        <v>3</v>
      </c>
      <c r="AA98">
        <f>'labor worksheet'!T98</f>
        <v>21</v>
      </c>
      <c r="AB98">
        <f>'labor worksheet'!U98</f>
        <v>27</v>
      </c>
      <c r="AC98">
        <f>'labor worksheet'!V98</f>
        <v>15</v>
      </c>
    </row>
    <row r="99" spans="1:29" ht="15">
      <c r="A99">
        <v>30202</v>
      </c>
      <c r="B99">
        <v>3030501</v>
      </c>
      <c r="C99" t="s">
        <v>13</v>
      </c>
      <c r="D99" t="s">
        <v>8</v>
      </c>
      <c r="E99">
        <v>2</v>
      </c>
      <c r="F99" t="s">
        <v>11</v>
      </c>
      <c r="G99">
        <v>1888.651</v>
      </c>
      <c r="H99">
        <v>37217</v>
      </c>
      <c r="I99">
        <v>1</v>
      </c>
      <c r="J99">
        <v>223.8806</v>
      </c>
      <c r="K99">
        <v>1</v>
      </c>
      <c r="L99">
        <v>0</v>
      </c>
      <c r="M99">
        <v>0</v>
      </c>
      <c r="N99">
        <v>1</v>
      </c>
      <c r="O99">
        <v>0.67</v>
      </c>
      <c r="P99">
        <v>3</v>
      </c>
      <c r="AA99">
        <f>'labor worksheet'!T99</f>
        <v>21</v>
      </c>
      <c r="AB99">
        <f>'labor worksheet'!U99</f>
        <v>64</v>
      </c>
      <c r="AC99">
        <f>'labor worksheet'!V99</f>
        <v>34</v>
      </c>
    </row>
    <row r="100" spans="1:29" ht="15">
      <c r="A100">
        <v>30605</v>
      </c>
      <c r="B100">
        <v>3070401</v>
      </c>
      <c r="C100" t="s">
        <v>13</v>
      </c>
      <c r="D100" t="s">
        <v>14</v>
      </c>
      <c r="E100">
        <v>3</v>
      </c>
      <c r="F100" t="s">
        <v>15</v>
      </c>
      <c r="G100">
        <v>1814.255</v>
      </c>
      <c r="H100">
        <v>37218</v>
      </c>
      <c r="I100">
        <v>1</v>
      </c>
      <c r="J100">
        <v>100</v>
      </c>
      <c r="K100">
        <v>0</v>
      </c>
      <c r="L100">
        <v>0</v>
      </c>
      <c r="M100">
        <v>0</v>
      </c>
      <c r="N100">
        <v>0</v>
      </c>
      <c r="O100">
        <v>0.5</v>
      </c>
      <c r="P100">
        <v>0</v>
      </c>
      <c r="AA100">
        <f>'labor worksheet'!T100</f>
        <v>36</v>
      </c>
      <c r="AB100">
        <f>'labor worksheet'!U100</f>
        <v>27</v>
      </c>
      <c r="AC100">
        <f>'labor worksheet'!V100</f>
        <v>0</v>
      </c>
    </row>
    <row r="101" spans="1:29" ht="15">
      <c r="A101">
        <v>10401</v>
      </c>
      <c r="B101">
        <v>3070202</v>
      </c>
      <c r="C101" t="s">
        <v>13</v>
      </c>
      <c r="D101" t="s">
        <v>14</v>
      </c>
      <c r="E101">
        <v>3</v>
      </c>
      <c r="F101" t="s">
        <v>11</v>
      </c>
      <c r="G101">
        <v>1806.452</v>
      </c>
      <c r="H101">
        <v>37212</v>
      </c>
      <c r="I101">
        <v>1</v>
      </c>
      <c r="J101">
        <v>300</v>
      </c>
      <c r="K101">
        <v>0</v>
      </c>
      <c r="L101">
        <v>0</v>
      </c>
      <c r="M101">
        <v>0</v>
      </c>
      <c r="N101">
        <v>1</v>
      </c>
      <c r="O101">
        <v>1.1</v>
      </c>
      <c r="P101">
        <v>0</v>
      </c>
      <c r="AA101">
        <f>'labor worksheet'!T101</f>
        <v>36</v>
      </c>
      <c r="AB101">
        <f>'labor worksheet'!U101</f>
        <v>27</v>
      </c>
      <c r="AC101">
        <f>'labor worksheet'!V101</f>
        <v>0</v>
      </c>
    </row>
    <row r="102" spans="1:29" ht="15">
      <c r="A102">
        <v>31010</v>
      </c>
      <c r="B102">
        <v>1010104</v>
      </c>
      <c r="C102" t="s">
        <v>13</v>
      </c>
      <c r="D102" t="s">
        <v>14</v>
      </c>
      <c r="E102">
        <v>3</v>
      </c>
      <c r="F102" t="s">
        <v>11</v>
      </c>
      <c r="G102">
        <v>1800</v>
      </c>
      <c r="H102">
        <v>37210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0.25</v>
      </c>
      <c r="P102">
        <v>0</v>
      </c>
      <c r="AA102">
        <f>'labor worksheet'!T102</f>
        <v>36</v>
      </c>
      <c r="AB102">
        <f>'labor worksheet'!U102</f>
        <v>27</v>
      </c>
      <c r="AC102">
        <f>'labor worksheet'!V102</f>
        <v>0</v>
      </c>
    </row>
    <row r="103" spans="1:29" ht="15">
      <c r="A103">
        <v>30103</v>
      </c>
      <c r="B103">
        <v>2010704</v>
      </c>
      <c r="C103" t="s">
        <v>13</v>
      </c>
      <c r="D103" t="s">
        <v>10</v>
      </c>
      <c r="E103">
        <v>4</v>
      </c>
      <c r="F103" t="s">
        <v>11</v>
      </c>
      <c r="G103">
        <v>1758.794</v>
      </c>
      <c r="H103">
        <v>37245</v>
      </c>
      <c r="I103">
        <v>1</v>
      </c>
      <c r="J103">
        <v>400</v>
      </c>
      <c r="K103">
        <v>0</v>
      </c>
      <c r="L103">
        <v>0</v>
      </c>
      <c r="M103">
        <v>1</v>
      </c>
      <c r="N103">
        <v>1</v>
      </c>
      <c r="O103">
        <v>0.25</v>
      </c>
      <c r="P103">
        <v>1</v>
      </c>
      <c r="AA103">
        <f>'labor worksheet'!T103</f>
        <v>21</v>
      </c>
      <c r="AB103">
        <f>'labor worksheet'!U103</f>
        <v>27</v>
      </c>
      <c r="AC103">
        <f>'labor worksheet'!V103</f>
        <v>15</v>
      </c>
    </row>
    <row r="104" spans="1:29" ht="15">
      <c r="A104">
        <v>30802</v>
      </c>
      <c r="B104">
        <v>3030207</v>
      </c>
      <c r="C104" t="s">
        <v>13</v>
      </c>
      <c r="D104" t="s">
        <v>8</v>
      </c>
      <c r="E104">
        <v>2</v>
      </c>
      <c r="F104" t="s">
        <v>11</v>
      </c>
      <c r="G104">
        <v>1723.077</v>
      </c>
      <c r="H104">
        <v>37211</v>
      </c>
      <c r="I104">
        <v>1</v>
      </c>
      <c r="J104">
        <v>400</v>
      </c>
      <c r="K104">
        <v>1</v>
      </c>
      <c r="L104">
        <v>0</v>
      </c>
      <c r="M104">
        <v>0</v>
      </c>
      <c r="N104">
        <v>1</v>
      </c>
      <c r="O104">
        <v>0.25</v>
      </c>
      <c r="P104">
        <v>1</v>
      </c>
      <c r="AA104">
        <f>'labor worksheet'!T104</f>
        <v>21</v>
      </c>
      <c r="AB104">
        <f>'labor worksheet'!U104</f>
        <v>64</v>
      </c>
      <c r="AC104">
        <f>'labor worksheet'!V104</f>
        <v>34</v>
      </c>
    </row>
    <row r="105" spans="1:29" ht="15">
      <c r="A105">
        <v>30304</v>
      </c>
      <c r="B105">
        <v>3070502</v>
      </c>
      <c r="C105" t="s">
        <v>13</v>
      </c>
      <c r="D105" t="s">
        <v>8</v>
      </c>
      <c r="E105">
        <v>2</v>
      </c>
      <c r="F105" t="s">
        <v>11</v>
      </c>
      <c r="G105">
        <v>1716.981</v>
      </c>
      <c r="H105">
        <v>37209</v>
      </c>
      <c r="I105">
        <v>1</v>
      </c>
      <c r="J105">
        <v>400</v>
      </c>
      <c r="K105">
        <v>1</v>
      </c>
      <c r="L105">
        <v>0</v>
      </c>
      <c r="M105">
        <v>0</v>
      </c>
      <c r="N105">
        <v>1</v>
      </c>
      <c r="O105">
        <v>0.25</v>
      </c>
      <c r="P105">
        <v>3</v>
      </c>
      <c r="AA105">
        <f>'labor worksheet'!T105</f>
        <v>21</v>
      </c>
      <c r="AB105">
        <f>'labor worksheet'!U105</f>
        <v>64</v>
      </c>
      <c r="AC105">
        <f>'labor worksheet'!V105</f>
        <v>34</v>
      </c>
    </row>
    <row r="106" spans="1:29" ht="15">
      <c r="A106">
        <v>30602</v>
      </c>
      <c r="B106">
        <v>3060101</v>
      </c>
      <c r="C106" t="s">
        <v>13</v>
      </c>
      <c r="D106" t="s">
        <v>8</v>
      </c>
      <c r="E106">
        <v>2</v>
      </c>
      <c r="F106" t="s">
        <v>11</v>
      </c>
      <c r="G106">
        <v>1677.8</v>
      </c>
      <c r="H106">
        <v>37216</v>
      </c>
      <c r="I106">
        <v>1</v>
      </c>
      <c r="J106">
        <v>400</v>
      </c>
      <c r="K106">
        <v>1</v>
      </c>
      <c r="L106">
        <v>0</v>
      </c>
      <c r="M106">
        <v>0</v>
      </c>
      <c r="N106">
        <v>1</v>
      </c>
      <c r="O106">
        <v>0.25</v>
      </c>
      <c r="P106">
        <v>3</v>
      </c>
      <c r="AA106">
        <f>'labor worksheet'!T106</f>
        <v>21</v>
      </c>
      <c r="AB106">
        <f>'labor worksheet'!U106</f>
        <v>64</v>
      </c>
      <c r="AC106">
        <f>'labor worksheet'!V106</f>
        <v>34</v>
      </c>
    </row>
    <row r="107" spans="1:29" ht="15">
      <c r="A107">
        <v>10404</v>
      </c>
      <c r="B107">
        <v>3080103</v>
      </c>
      <c r="C107" t="s">
        <v>13</v>
      </c>
      <c r="D107" t="s">
        <v>14</v>
      </c>
      <c r="E107">
        <v>3</v>
      </c>
      <c r="F107" t="s">
        <v>15</v>
      </c>
      <c r="G107">
        <v>1666.667</v>
      </c>
      <c r="H107">
        <v>37245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0.36</v>
      </c>
      <c r="P107">
        <v>0</v>
      </c>
      <c r="AA107">
        <f>'labor worksheet'!T107</f>
        <v>36</v>
      </c>
      <c r="AB107">
        <f>'labor worksheet'!U107</f>
        <v>27</v>
      </c>
      <c r="AC107">
        <f>'labor worksheet'!V107</f>
        <v>0</v>
      </c>
    </row>
    <row r="108" spans="1:29" ht="15">
      <c r="A108">
        <v>30102</v>
      </c>
      <c r="B108">
        <v>3090201</v>
      </c>
      <c r="C108" t="s">
        <v>13</v>
      </c>
      <c r="D108" t="s">
        <v>14</v>
      </c>
      <c r="E108">
        <v>3</v>
      </c>
      <c r="F108" t="s">
        <v>11</v>
      </c>
      <c r="G108">
        <v>1666.667</v>
      </c>
      <c r="H108">
        <v>37247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0.3</v>
      </c>
      <c r="P108">
        <v>0</v>
      </c>
      <c r="AA108">
        <f>'labor worksheet'!T108</f>
        <v>36</v>
      </c>
      <c r="AB108">
        <f>'labor worksheet'!U108</f>
        <v>27</v>
      </c>
      <c r="AC108">
        <f>'labor worksheet'!V108</f>
        <v>0</v>
      </c>
    </row>
    <row r="109" spans="1:29" ht="15">
      <c r="A109">
        <v>30101</v>
      </c>
      <c r="B109">
        <v>3070203</v>
      </c>
      <c r="C109" t="s">
        <v>13</v>
      </c>
      <c r="D109" t="s">
        <v>14</v>
      </c>
      <c r="E109">
        <v>3</v>
      </c>
      <c r="F109" t="s">
        <v>11</v>
      </c>
      <c r="G109">
        <v>1655.914</v>
      </c>
      <c r="H109">
        <v>37215</v>
      </c>
      <c r="I109">
        <v>1</v>
      </c>
      <c r="J109">
        <v>400</v>
      </c>
      <c r="K109">
        <v>0</v>
      </c>
      <c r="L109">
        <v>0</v>
      </c>
      <c r="M109">
        <v>0</v>
      </c>
      <c r="N109">
        <v>1</v>
      </c>
      <c r="O109">
        <v>1.1</v>
      </c>
      <c r="P109">
        <v>0</v>
      </c>
      <c r="AA109">
        <f>'labor worksheet'!T109</f>
        <v>36</v>
      </c>
      <c r="AB109">
        <f>'labor worksheet'!U109</f>
        <v>27</v>
      </c>
      <c r="AC109">
        <f>'labor worksheet'!V109</f>
        <v>0</v>
      </c>
    </row>
    <row r="110" spans="1:29" ht="15">
      <c r="A110">
        <v>30604</v>
      </c>
      <c r="B110">
        <v>3060404</v>
      </c>
      <c r="C110" t="s">
        <v>13</v>
      </c>
      <c r="D110" t="s">
        <v>8</v>
      </c>
      <c r="E110">
        <v>2</v>
      </c>
      <c r="F110" t="s">
        <v>11</v>
      </c>
      <c r="G110">
        <v>1650.655</v>
      </c>
      <c r="H110">
        <v>37221</v>
      </c>
      <c r="I110">
        <v>1</v>
      </c>
      <c r="J110">
        <v>200</v>
      </c>
      <c r="K110">
        <v>1</v>
      </c>
      <c r="L110">
        <v>0</v>
      </c>
      <c r="M110">
        <v>0</v>
      </c>
      <c r="N110">
        <v>1</v>
      </c>
      <c r="O110">
        <v>0.5</v>
      </c>
      <c r="P110">
        <v>1</v>
      </c>
      <c r="AA110">
        <f>'labor worksheet'!T110</f>
        <v>21</v>
      </c>
      <c r="AB110">
        <f>'labor worksheet'!U110</f>
        <v>64</v>
      </c>
      <c r="AC110">
        <f>'labor worksheet'!V110</f>
        <v>34</v>
      </c>
    </row>
    <row r="111" spans="1:29" ht="15">
      <c r="A111">
        <v>30102</v>
      </c>
      <c r="B111">
        <v>3040302</v>
      </c>
      <c r="C111" t="s">
        <v>13</v>
      </c>
      <c r="D111" t="s">
        <v>14</v>
      </c>
      <c r="E111">
        <v>3</v>
      </c>
      <c r="F111" t="s">
        <v>15</v>
      </c>
      <c r="G111">
        <v>1647.059</v>
      </c>
      <c r="H111">
        <v>37247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0.25</v>
      </c>
      <c r="P111">
        <v>0</v>
      </c>
      <c r="AA111">
        <f>'labor worksheet'!T111</f>
        <v>36</v>
      </c>
      <c r="AB111">
        <f>'labor worksheet'!U111</f>
        <v>27</v>
      </c>
      <c r="AC111">
        <f>'labor worksheet'!V111</f>
        <v>0</v>
      </c>
    </row>
    <row r="112" spans="1:29" ht="15">
      <c r="A112">
        <v>30807</v>
      </c>
      <c r="B112">
        <v>3070602</v>
      </c>
      <c r="C112" t="s">
        <v>13</v>
      </c>
      <c r="D112" t="s">
        <v>14</v>
      </c>
      <c r="E112">
        <v>3</v>
      </c>
      <c r="F112" t="s">
        <v>11</v>
      </c>
      <c r="G112">
        <v>1637.969</v>
      </c>
      <c r="H112">
        <v>37211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1</v>
      </c>
      <c r="P112">
        <v>0</v>
      </c>
      <c r="AA112">
        <f>'labor worksheet'!T112</f>
        <v>36</v>
      </c>
      <c r="AB112">
        <f>'labor worksheet'!U112</f>
        <v>27</v>
      </c>
      <c r="AC112">
        <f>'labor worksheet'!V112</f>
        <v>0</v>
      </c>
    </row>
    <row r="113" spans="1:29" ht="15">
      <c r="A113">
        <v>30405</v>
      </c>
      <c r="B113">
        <v>3010105</v>
      </c>
      <c r="C113" t="s">
        <v>13</v>
      </c>
      <c r="D113" t="s">
        <v>14</v>
      </c>
      <c r="E113">
        <v>3</v>
      </c>
      <c r="F113" t="s">
        <v>11</v>
      </c>
      <c r="G113">
        <v>1632.124</v>
      </c>
      <c r="H113">
        <v>37215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0.75</v>
      </c>
      <c r="P113">
        <v>0</v>
      </c>
      <c r="AA113">
        <f>'labor worksheet'!T113</f>
        <v>36</v>
      </c>
      <c r="AB113">
        <f>'labor worksheet'!U113</f>
        <v>27</v>
      </c>
      <c r="AC113">
        <f>'labor worksheet'!V113</f>
        <v>0</v>
      </c>
    </row>
    <row r="114" spans="1:29" ht="15">
      <c r="A114">
        <v>20407</v>
      </c>
      <c r="B114">
        <v>3090303</v>
      </c>
      <c r="C114" t="s">
        <v>13</v>
      </c>
      <c r="D114" t="s">
        <v>8</v>
      </c>
      <c r="E114">
        <v>2</v>
      </c>
      <c r="F114" t="s">
        <v>11</v>
      </c>
      <c r="G114">
        <v>1589.372</v>
      </c>
      <c r="H114">
        <v>37210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0.14</v>
      </c>
      <c r="P114">
        <v>5</v>
      </c>
      <c r="AA114">
        <f>'labor worksheet'!T114</f>
        <v>21</v>
      </c>
      <c r="AB114">
        <f>'labor worksheet'!U114</f>
        <v>64</v>
      </c>
      <c r="AC114">
        <f>'labor worksheet'!V114</f>
        <v>34</v>
      </c>
    </row>
    <row r="115" spans="1:29" ht="15">
      <c r="A115">
        <v>30706</v>
      </c>
      <c r="B115">
        <v>3070106</v>
      </c>
      <c r="C115" t="s">
        <v>13</v>
      </c>
      <c r="D115" t="s">
        <v>14</v>
      </c>
      <c r="E115">
        <v>3</v>
      </c>
      <c r="F115" t="s">
        <v>11</v>
      </c>
      <c r="G115">
        <v>1581.818</v>
      </c>
      <c r="H115">
        <v>37215</v>
      </c>
      <c r="I115">
        <v>1</v>
      </c>
      <c r="J115">
        <v>222.2222</v>
      </c>
      <c r="K115">
        <v>0</v>
      </c>
      <c r="L115">
        <v>0</v>
      </c>
      <c r="M115">
        <v>0</v>
      </c>
      <c r="N115">
        <v>1</v>
      </c>
      <c r="O115">
        <v>3.6</v>
      </c>
      <c r="P115">
        <v>0</v>
      </c>
      <c r="AA115">
        <f>'labor worksheet'!T115</f>
        <v>36</v>
      </c>
      <c r="AB115">
        <f>'labor worksheet'!U115</f>
        <v>27</v>
      </c>
      <c r="AC115">
        <f>'labor worksheet'!V115</f>
        <v>0</v>
      </c>
    </row>
    <row r="116" spans="1:29" ht="15">
      <c r="A116">
        <v>10602</v>
      </c>
      <c r="B116">
        <v>3020501</v>
      </c>
      <c r="C116" t="s">
        <v>13</v>
      </c>
      <c r="D116" t="s">
        <v>8</v>
      </c>
      <c r="E116">
        <v>2</v>
      </c>
      <c r="F116" t="s">
        <v>15</v>
      </c>
      <c r="G116">
        <v>1491.124</v>
      </c>
      <c r="H116">
        <v>37228</v>
      </c>
      <c r="I116">
        <v>1</v>
      </c>
      <c r="J116">
        <v>200</v>
      </c>
      <c r="K116">
        <v>1</v>
      </c>
      <c r="L116">
        <v>0</v>
      </c>
      <c r="M116">
        <v>0</v>
      </c>
      <c r="N116">
        <v>0</v>
      </c>
      <c r="O116">
        <v>0.25</v>
      </c>
      <c r="P116">
        <v>1</v>
      </c>
      <c r="AA116">
        <f>'labor worksheet'!T116</f>
        <v>21</v>
      </c>
      <c r="AB116">
        <f>'labor worksheet'!U116</f>
        <v>64</v>
      </c>
      <c r="AC116">
        <f>'labor worksheet'!V116</f>
        <v>34</v>
      </c>
    </row>
    <row r="117" spans="1:29" ht="15">
      <c r="A117">
        <v>30305</v>
      </c>
      <c r="B117">
        <v>1030411</v>
      </c>
      <c r="C117" t="s">
        <v>13</v>
      </c>
      <c r="D117" t="s">
        <v>8</v>
      </c>
      <c r="E117">
        <v>2</v>
      </c>
      <c r="F117" t="s">
        <v>11</v>
      </c>
      <c r="G117">
        <v>1448.276</v>
      </c>
      <c r="H117">
        <v>37201</v>
      </c>
      <c r="I117">
        <v>1</v>
      </c>
      <c r="J117">
        <v>376.1905</v>
      </c>
      <c r="K117">
        <v>1</v>
      </c>
      <c r="L117">
        <v>0</v>
      </c>
      <c r="M117">
        <v>0</v>
      </c>
      <c r="N117">
        <v>1</v>
      </c>
      <c r="O117">
        <v>0.2658228</v>
      </c>
      <c r="P117">
        <v>1</v>
      </c>
      <c r="AA117">
        <f>'labor worksheet'!T117</f>
        <v>21</v>
      </c>
      <c r="AB117">
        <f>'labor worksheet'!U117</f>
        <v>64</v>
      </c>
      <c r="AC117">
        <f>'labor worksheet'!V117</f>
        <v>34</v>
      </c>
    </row>
    <row r="118" spans="1:29" ht="15">
      <c r="A118">
        <v>30202</v>
      </c>
      <c r="B118">
        <v>3010203</v>
      </c>
      <c r="C118" t="s">
        <v>13</v>
      </c>
      <c r="D118" t="s">
        <v>14</v>
      </c>
      <c r="E118">
        <v>3</v>
      </c>
      <c r="F118" t="s">
        <v>11</v>
      </c>
      <c r="G118">
        <v>1440</v>
      </c>
      <c r="H118">
        <v>37204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0.5</v>
      </c>
      <c r="P118">
        <v>0</v>
      </c>
      <c r="AA118">
        <f>'labor worksheet'!T118</f>
        <v>36</v>
      </c>
      <c r="AB118">
        <f>'labor worksheet'!U118</f>
        <v>27</v>
      </c>
      <c r="AC118">
        <f>'labor worksheet'!V118</f>
        <v>0</v>
      </c>
    </row>
    <row r="119" spans="1:29" ht="15">
      <c r="A119">
        <v>30903</v>
      </c>
      <c r="B119">
        <v>1050202</v>
      </c>
      <c r="C119" t="s">
        <v>13</v>
      </c>
      <c r="D119" t="s">
        <v>14</v>
      </c>
      <c r="E119">
        <v>3</v>
      </c>
      <c r="F119" t="s">
        <v>11</v>
      </c>
      <c r="G119">
        <v>1440</v>
      </c>
      <c r="H119">
        <v>37212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0.25</v>
      </c>
      <c r="P119">
        <v>0</v>
      </c>
      <c r="AA119">
        <f>'labor worksheet'!T119</f>
        <v>36</v>
      </c>
      <c r="AB119">
        <f>'labor worksheet'!U119</f>
        <v>27</v>
      </c>
      <c r="AC119">
        <f>'labor worksheet'!V119</f>
        <v>0</v>
      </c>
    </row>
    <row r="120" spans="1:29" ht="15">
      <c r="A120">
        <v>30401</v>
      </c>
      <c r="B120">
        <v>3020105</v>
      </c>
      <c r="C120" t="s">
        <v>13</v>
      </c>
      <c r="D120" t="s">
        <v>14</v>
      </c>
      <c r="E120">
        <v>3</v>
      </c>
      <c r="F120" t="s">
        <v>11</v>
      </c>
      <c r="G120">
        <v>1440</v>
      </c>
      <c r="H120">
        <v>37217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0.25</v>
      </c>
      <c r="P120">
        <v>0</v>
      </c>
      <c r="AA120">
        <f>'labor worksheet'!T120</f>
        <v>36</v>
      </c>
      <c r="AB120">
        <f>'labor worksheet'!U120</f>
        <v>27</v>
      </c>
      <c r="AC120">
        <f>'labor worksheet'!V120</f>
        <v>0</v>
      </c>
    </row>
    <row r="121" spans="1:29" ht="15">
      <c r="A121">
        <v>20202</v>
      </c>
      <c r="B121">
        <v>3040402</v>
      </c>
      <c r="C121" t="s">
        <v>13</v>
      </c>
      <c r="D121" t="s">
        <v>14</v>
      </c>
      <c r="E121">
        <v>3</v>
      </c>
      <c r="F121" t="s">
        <v>15</v>
      </c>
      <c r="G121">
        <v>1418.103</v>
      </c>
      <c r="H121">
        <v>37243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0.25</v>
      </c>
      <c r="P121">
        <v>0</v>
      </c>
      <c r="AA121">
        <f>'labor worksheet'!T121</f>
        <v>36</v>
      </c>
      <c r="AB121">
        <f>'labor worksheet'!U121</f>
        <v>27</v>
      </c>
      <c r="AC121">
        <f>'labor worksheet'!V121</f>
        <v>0</v>
      </c>
    </row>
    <row r="122" spans="1:29" ht="15">
      <c r="A122">
        <v>20402</v>
      </c>
      <c r="B122">
        <v>3110201</v>
      </c>
      <c r="C122" t="s">
        <v>13</v>
      </c>
      <c r="D122" t="s">
        <v>14</v>
      </c>
      <c r="E122">
        <v>3</v>
      </c>
      <c r="F122" t="s">
        <v>11</v>
      </c>
      <c r="G122">
        <v>1405.405</v>
      </c>
      <c r="H122">
        <v>37232</v>
      </c>
      <c r="I122">
        <v>1</v>
      </c>
      <c r="J122">
        <v>169.4915</v>
      </c>
      <c r="K122">
        <v>0</v>
      </c>
      <c r="L122">
        <v>0</v>
      </c>
      <c r="M122">
        <v>0</v>
      </c>
      <c r="N122">
        <v>1</v>
      </c>
      <c r="O122">
        <v>0.59</v>
      </c>
      <c r="P122">
        <v>0</v>
      </c>
      <c r="AA122">
        <f>'labor worksheet'!T122</f>
        <v>36</v>
      </c>
      <c r="AB122">
        <f>'labor worksheet'!U122</f>
        <v>27</v>
      </c>
      <c r="AC122">
        <f>'labor worksheet'!V122</f>
        <v>0</v>
      </c>
    </row>
    <row r="123" spans="1:29" ht="15">
      <c r="A123">
        <v>30402</v>
      </c>
      <c r="B123">
        <v>3110102</v>
      </c>
      <c r="C123" t="s">
        <v>13</v>
      </c>
      <c r="D123" t="s">
        <v>14</v>
      </c>
      <c r="E123">
        <v>3</v>
      </c>
      <c r="F123" t="s">
        <v>11</v>
      </c>
      <c r="G123">
        <v>1396.896</v>
      </c>
      <c r="H123">
        <v>37212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2.9</v>
      </c>
      <c r="P123">
        <v>0</v>
      </c>
      <c r="AA123">
        <f>'labor worksheet'!T123</f>
        <v>36</v>
      </c>
      <c r="AB123">
        <f>'labor worksheet'!U123</f>
        <v>27</v>
      </c>
      <c r="AC123">
        <f>'labor worksheet'!V123</f>
        <v>0</v>
      </c>
    </row>
    <row r="124" spans="1:29" ht="15">
      <c r="A124">
        <v>10204</v>
      </c>
      <c r="B124">
        <v>1020102</v>
      </c>
      <c r="C124" t="s">
        <v>13</v>
      </c>
      <c r="D124" t="s">
        <v>14</v>
      </c>
      <c r="E124">
        <v>3</v>
      </c>
      <c r="F124" t="s">
        <v>11</v>
      </c>
      <c r="G124">
        <v>1377.049</v>
      </c>
      <c r="H124">
        <v>37215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2</v>
      </c>
      <c r="P124">
        <v>0</v>
      </c>
      <c r="AA124">
        <f>'labor worksheet'!T124</f>
        <v>36</v>
      </c>
      <c r="AB124">
        <f>'labor worksheet'!U124</f>
        <v>27</v>
      </c>
      <c r="AC124">
        <f>'labor worksheet'!V124</f>
        <v>0</v>
      </c>
    </row>
    <row r="125" spans="1:29" ht="15">
      <c r="A125">
        <v>20108</v>
      </c>
      <c r="B125">
        <v>3060201</v>
      </c>
      <c r="C125" t="s">
        <v>13</v>
      </c>
      <c r="D125" t="s">
        <v>10</v>
      </c>
      <c r="E125">
        <v>4</v>
      </c>
      <c r="F125" t="s">
        <v>11</v>
      </c>
      <c r="G125">
        <v>1368.421</v>
      </c>
      <c r="H125">
        <v>37209</v>
      </c>
      <c r="I125">
        <v>1</v>
      </c>
      <c r="J125">
        <v>400</v>
      </c>
      <c r="K125">
        <v>0</v>
      </c>
      <c r="L125">
        <v>0</v>
      </c>
      <c r="M125">
        <v>1</v>
      </c>
      <c r="N125">
        <v>1</v>
      </c>
      <c r="O125">
        <v>0.25</v>
      </c>
      <c r="P125">
        <v>2</v>
      </c>
      <c r="AA125">
        <f>'labor worksheet'!T125</f>
        <v>21</v>
      </c>
      <c r="AB125">
        <f>'labor worksheet'!U125</f>
        <v>27</v>
      </c>
      <c r="AC125">
        <f>'labor worksheet'!V125</f>
        <v>15</v>
      </c>
    </row>
    <row r="126" spans="1:29" ht="15">
      <c r="A126">
        <v>30606</v>
      </c>
      <c r="B126">
        <v>1020303</v>
      </c>
      <c r="C126" t="s">
        <v>13</v>
      </c>
      <c r="D126" t="s">
        <v>14</v>
      </c>
      <c r="E126">
        <v>3</v>
      </c>
      <c r="F126" t="s">
        <v>11</v>
      </c>
      <c r="G126">
        <v>1366.667</v>
      </c>
      <c r="H126">
        <v>37211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13</v>
      </c>
      <c r="P126">
        <v>0</v>
      </c>
      <c r="AA126">
        <f>'labor worksheet'!T126</f>
        <v>36</v>
      </c>
      <c r="AB126">
        <f>'labor worksheet'!U126</f>
        <v>27</v>
      </c>
      <c r="AC126">
        <f>'labor worksheet'!V126</f>
        <v>0</v>
      </c>
    </row>
    <row r="127" spans="1:29" ht="15">
      <c r="A127">
        <v>10103</v>
      </c>
      <c r="B127">
        <v>3020102</v>
      </c>
      <c r="C127" t="s">
        <v>13</v>
      </c>
      <c r="D127" t="s">
        <v>8</v>
      </c>
      <c r="E127">
        <v>2</v>
      </c>
      <c r="F127" t="s">
        <v>11</v>
      </c>
      <c r="G127">
        <v>1361.111</v>
      </c>
      <c r="H127">
        <v>37209</v>
      </c>
      <c r="I127">
        <v>1</v>
      </c>
      <c r="J127">
        <v>200</v>
      </c>
      <c r="K127">
        <v>1</v>
      </c>
      <c r="L127">
        <v>0</v>
      </c>
      <c r="M127">
        <v>0</v>
      </c>
      <c r="N127">
        <v>1</v>
      </c>
      <c r="O127">
        <v>0.25</v>
      </c>
      <c r="P127">
        <v>1</v>
      </c>
      <c r="AA127">
        <f>'labor worksheet'!T127</f>
        <v>21</v>
      </c>
      <c r="AB127">
        <f>'labor worksheet'!U127</f>
        <v>64</v>
      </c>
      <c r="AC127">
        <f>'labor worksheet'!V127</f>
        <v>34</v>
      </c>
    </row>
    <row r="128" spans="1:29" ht="15">
      <c r="A128">
        <v>10205</v>
      </c>
      <c r="B128">
        <v>3020204</v>
      </c>
      <c r="C128" t="s">
        <v>13</v>
      </c>
      <c r="D128" t="s">
        <v>8</v>
      </c>
      <c r="E128">
        <v>2</v>
      </c>
      <c r="F128" t="s">
        <v>11</v>
      </c>
      <c r="G128">
        <v>1354.839</v>
      </c>
      <c r="H128">
        <v>37216</v>
      </c>
      <c r="I128">
        <v>1</v>
      </c>
      <c r="J128">
        <v>200</v>
      </c>
      <c r="K128">
        <v>1</v>
      </c>
      <c r="L128">
        <v>0</v>
      </c>
      <c r="M128">
        <v>0</v>
      </c>
      <c r="N128">
        <v>1</v>
      </c>
      <c r="O128">
        <v>0.25</v>
      </c>
      <c r="P128">
        <v>1</v>
      </c>
      <c r="AA128">
        <f>'labor worksheet'!T128</f>
        <v>21</v>
      </c>
      <c r="AB128">
        <f>'labor worksheet'!U128</f>
        <v>64</v>
      </c>
      <c r="AC128">
        <f>'labor worksheet'!V128</f>
        <v>34</v>
      </c>
    </row>
    <row r="129" spans="1:29" ht="15">
      <c r="A129">
        <v>30201</v>
      </c>
      <c r="B129">
        <v>3040601</v>
      </c>
      <c r="C129" t="s">
        <v>13</v>
      </c>
      <c r="D129" t="s">
        <v>8</v>
      </c>
      <c r="E129">
        <v>2</v>
      </c>
      <c r="F129" t="s">
        <v>15</v>
      </c>
      <c r="G129">
        <v>1339.408</v>
      </c>
      <c r="H129">
        <v>37210</v>
      </c>
      <c r="I129">
        <v>1</v>
      </c>
      <c r="J129">
        <v>200</v>
      </c>
      <c r="K129">
        <v>1</v>
      </c>
      <c r="L129">
        <v>0</v>
      </c>
      <c r="M129">
        <v>0</v>
      </c>
      <c r="N129">
        <v>0</v>
      </c>
      <c r="O129">
        <v>0.25</v>
      </c>
      <c r="P129">
        <v>1</v>
      </c>
      <c r="AA129">
        <f>'labor worksheet'!T129</f>
        <v>21</v>
      </c>
      <c r="AB129">
        <f>'labor worksheet'!U129</f>
        <v>64</v>
      </c>
      <c r="AC129">
        <f>'labor worksheet'!V129</f>
        <v>34</v>
      </c>
    </row>
    <row r="130" spans="1:29" ht="15">
      <c r="A130">
        <v>31101</v>
      </c>
      <c r="B130">
        <v>3100202</v>
      </c>
      <c r="C130" t="s">
        <v>13</v>
      </c>
      <c r="D130" t="s">
        <v>8</v>
      </c>
      <c r="E130">
        <v>2</v>
      </c>
      <c r="F130" t="s">
        <v>15</v>
      </c>
      <c r="G130">
        <v>1315.436</v>
      </c>
      <c r="H130">
        <v>37220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0.44</v>
      </c>
      <c r="P130">
        <v>3</v>
      </c>
      <c r="AA130">
        <f>'labor worksheet'!T130</f>
        <v>21</v>
      </c>
      <c r="AB130">
        <f>'labor worksheet'!U130</f>
        <v>64</v>
      </c>
      <c r="AC130">
        <f>'labor worksheet'!V130</f>
        <v>34</v>
      </c>
    </row>
    <row r="131" spans="1:29" ht="15">
      <c r="A131">
        <v>30601</v>
      </c>
      <c r="B131">
        <v>3040703</v>
      </c>
      <c r="C131" t="s">
        <v>13</v>
      </c>
      <c r="D131" t="s">
        <v>14</v>
      </c>
      <c r="E131">
        <v>3</v>
      </c>
      <c r="F131" t="s">
        <v>15</v>
      </c>
      <c r="G131">
        <v>1299.807</v>
      </c>
      <c r="H131">
        <v>37257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0.25</v>
      </c>
      <c r="P131">
        <v>0</v>
      </c>
      <c r="AA131">
        <f>'labor worksheet'!T131</f>
        <v>36</v>
      </c>
      <c r="AB131">
        <f>'labor worksheet'!U131</f>
        <v>27</v>
      </c>
      <c r="AC131">
        <f>'labor worksheet'!V131</f>
        <v>0</v>
      </c>
    </row>
    <row r="132" spans="1:29" ht="15">
      <c r="A132">
        <v>20203</v>
      </c>
      <c r="B132">
        <v>1050302</v>
      </c>
      <c r="C132" t="s">
        <v>13</v>
      </c>
      <c r="D132" t="s">
        <v>10</v>
      </c>
      <c r="E132">
        <v>4</v>
      </c>
      <c r="F132" t="s">
        <v>11</v>
      </c>
      <c r="G132">
        <v>1285.714</v>
      </c>
      <c r="H132">
        <v>37205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1.75</v>
      </c>
      <c r="P132">
        <v>0</v>
      </c>
      <c r="AA132">
        <f>'labor worksheet'!T132</f>
        <v>21</v>
      </c>
      <c r="AB132">
        <f>'labor worksheet'!U132</f>
        <v>27</v>
      </c>
      <c r="AC132">
        <f>'labor worksheet'!V132</f>
        <v>15</v>
      </c>
    </row>
    <row r="133" spans="1:29" ht="15">
      <c r="A133">
        <v>20203</v>
      </c>
      <c r="B133">
        <v>3100702</v>
      </c>
      <c r="C133" t="s">
        <v>13</v>
      </c>
      <c r="D133" t="s">
        <v>14</v>
      </c>
      <c r="E133">
        <v>3</v>
      </c>
      <c r="F133" t="s">
        <v>11</v>
      </c>
      <c r="G133">
        <v>1285.714</v>
      </c>
      <c r="H133">
        <v>37243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0.7</v>
      </c>
      <c r="P133">
        <v>0</v>
      </c>
      <c r="AA133">
        <f>'labor worksheet'!T133</f>
        <v>36</v>
      </c>
      <c r="AB133">
        <f>'labor worksheet'!U133</f>
        <v>27</v>
      </c>
      <c r="AC133">
        <f>'labor worksheet'!V133</f>
        <v>0</v>
      </c>
    </row>
    <row r="134" spans="1:29" ht="15">
      <c r="A134">
        <v>30704</v>
      </c>
      <c r="B134">
        <v>2010701</v>
      </c>
      <c r="C134" t="s">
        <v>13</v>
      </c>
      <c r="D134" t="s">
        <v>8</v>
      </c>
      <c r="E134">
        <v>2</v>
      </c>
      <c r="F134" t="s">
        <v>11</v>
      </c>
      <c r="G134">
        <v>1284.404</v>
      </c>
      <c r="H134">
        <v>37220</v>
      </c>
      <c r="I134">
        <v>1</v>
      </c>
      <c r="J134">
        <v>250</v>
      </c>
      <c r="K134">
        <v>1</v>
      </c>
      <c r="L134">
        <v>0</v>
      </c>
      <c r="M134">
        <v>0</v>
      </c>
      <c r="N134">
        <v>1</v>
      </c>
      <c r="O134">
        <v>0.75</v>
      </c>
      <c r="P134">
        <v>1</v>
      </c>
      <c r="AA134">
        <f>'labor worksheet'!T134</f>
        <v>21</v>
      </c>
      <c r="AB134">
        <f>'labor worksheet'!U134</f>
        <v>64</v>
      </c>
      <c r="AC134">
        <f>'labor worksheet'!V134</f>
        <v>34</v>
      </c>
    </row>
    <row r="135" spans="1:29" ht="15">
      <c r="A135">
        <v>20404</v>
      </c>
      <c r="B135">
        <v>3110101</v>
      </c>
      <c r="C135" t="s">
        <v>13</v>
      </c>
      <c r="D135" t="s">
        <v>14</v>
      </c>
      <c r="E135">
        <v>3</v>
      </c>
      <c r="F135" t="s">
        <v>11</v>
      </c>
      <c r="G135">
        <v>1280.769</v>
      </c>
      <c r="H135">
        <v>37240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2.6</v>
      </c>
      <c r="P135">
        <v>0</v>
      </c>
      <c r="AA135">
        <f>'labor worksheet'!T135</f>
        <v>36</v>
      </c>
      <c r="AB135">
        <f>'labor worksheet'!U135</f>
        <v>27</v>
      </c>
      <c r="AC135">
        <f>'labor worksheet'!V135</f>
        <v>0</v>
      </c>
    </row>
    <row r="136" spans="1:29" ht="15">
      <c r="A136">
        <v>10401</v>
      </c>
      <c r="B136">
        <v>3060103</v>
      </c>
      <c r="C136" t="s">
        <v>13</v>
      </c>
      <c r="D136" t="s">
        <v>14</v>
      </c>
      <c r="E136">
        <v>3</v>
      </c>
      <c r="F136" t="s">
        <v>11</v>
      </c>
      <c r="G136">
        <v>1260</v>
      </c>
      <c r="H136">
        <v>37225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0.125</v>
      </c>
      <c r="P136">
        <v>0</v>
      </c>
      <c r="AA136">
        <f>'labor worksheet'!T136</f>
        <v>36</v>
      </c>
      <c r="AB136">
        <f>'labor worksheet'!U136</f>
        <v>27</v>
      </c>
      <c r="AC136">
        <f>'labor worksheet'!V136</f>
        <v>0</v>
      </c>
    </row>
    <row r="137" spans="1:29" ht="15">
      <c r="A137">
        <v>10606</v>
      </c>
      <c r="B137">
        <v>3060501</v>
      </c>
      <c r="C137" t="s">
        <v>13</v>
      </c>
      <c r="D137" t="s">
        <v>8</v>
      </c>
      <c r="E137">
        <v>2</v>
      </c>
      <c r="F137" t="s">
        <v>11</v>
      </c>
      <c r="G137">
        <v>1251.397</v>
      </c>
      <c r="H137">
        <v>37225</v>
      </c>
      <c r="I137">
        <v>1</v>
      </c>
      <c r="J137">
        <v>400</v>
      </c>
      <c r="K137">
        <v>1</v>
      </c>
      <c r="L137">
        <v>0</v>
      </c>
      <c r="M137">
        <v>0</v>
      </c>
      <c r="N137">
        <v>1</v>
      </c>
      <c r="O137">
        <v>0.25</v>
      </c>
      <c r="P137">
        <v>3</v>
      </c>
      <c r="AA137">
        <f>'labor worksheet'!T137</f>
        <v>21</v>
      </c>
      <c r="AB137">
        <f>'labor worksheet'!U137</f>
        <v>64</v>
      </c>
      <c r="AC137">
        <f>'labor worksheet'!V137</f>
        <v>34</v>
      </c>
    </row>
    <row r="138" spans="1:29" ht="15">
      <c r="A138">
        <v>30702</v>
      </c>
      <c r="B138">
        <v>2010301</v>
      </c>
      <c r="C138" t="s">
        <v>13</v>
      </c>
      <c r="D138" t="s">
        <v>10</v>
      </c>
      <c r="E138">
        <v>4</v>
      </c>
      <c r="F138" t="s">
        <v>11</v>
      </c>
      <c r="G138">
        <v>1245.763</v>
      </c>
      <c r="H138">
        <v>37221</v>
      </c>
      <c r="I138">
        <v>1</v>
      </c>
      <c r="J138">
        <v>287.5</v>
      </c>
      <c r="K138">
        <v>0</v>
      </c>
      <c r="L138">
        <v>0</v>
      </c>
      <c r="M138">
        <v>1</v>
      </c>
      <c r="N138">
        <v>1</v>
      </c>
      <c r="O138">
        <v>2</v>
      </c>
      <c r="P138">
        <v>2</v>
      </c>
      <c r="AA138">
        <f>'labor worksheet'!T138</f>
        <v>21</v>
      </c>
      <c r="AB138">
        <f>'labor worksheet'!U138</f>
        <v>27</v>
      </c>
      <c r="AC138">
        <f>'labor worksheet'!V138</f>
        <v>15</v>
      </c>
    </row>
    <row r="139" spans="1:29" ht="15">
      <c r="A139">
        <v>30705</v>
      </c>
      <c r="B139">
        <v>3020301</v>
      </c>
      <c r="C139" t="s">
        <v>13</v>
      </c>
      <c r="D139" t="s">
        <v>8</v>
      </c>
      <c r="E139">
        <v>2</v>
      </c>
      <c r="F139" t="s">
        <v>11</v>
      </c>
      <c r="G139">
        <v>1241.935</v>
      </c>
      <c r="H139">
        <v>37211</v>
      </c>
      <c r="I139">
        <v>1</v>
      </c>
      <c r="J139">
        <v>200</v>
      </c>
      <c r="K139">
        <v>1</v>
      </c>
      <c r="L139">
        <v>0</v>
      </c>
      <c r="M139">
        <v>0</v>
      </c>
      <c r="N139">
        <v>1</v>
      </c>
      <c r="O139">
        <v>0.25</v>
      </c>
      <c r="P139">
        <v>1</v>
      </c>
      <c r="AA139">
        <f>'labor worksheet'!T139</f>
        <v>21</v>
      </c>
      <c r="AB139">
        <f>'labor worksheet'!U139</f>
        <v>64</v>
      </c>
      <c r="AC139">
        <f>'labor worksheet'!V139</f>
        <v>34</v>
      </c>
    </row>
    <row r="140" spans="1:29" ht="15">
      <c r="A140">
        <v>20406</v>
      </c>
      <c r="B140">
        <v>3030206</v>
      </c>
      <c r="C140" t="s">
        <v>13</v>
      </c>
      <c r="D140" t="s">
        <v>14</v>
      </c>
      <c r="E140">
        <v>3</v>
      </c>
      <c r="F140" t="s">
        <v>11</v>
      </c>
      <c r="G140">
        <v>1223.048</v>
      </c>
      <c r="H140">
        <v>37233</v>
      </c>
      <c r="I140">
        <v>1</v>
      </c>
      <c r="J140">
        <v>25</v>
      </c>
      <c r="K140">
        <v>0</v>
      </c>
      <c r="L140">
        <v>0</v>
      </c>
      <c r="M140">
        <v>0</v>
      </c>
      <c r="N140">
        <v>1</v>
      </c>
      <c r="O140">
        <v>2</v>
      </c>
      <c r="P140">
        <v>0</v>
      </c>
      <c r="AA140">
        <f>'labor worksheet'!T140</f>
        <v>36</v>
      </c>
      <c r="AB140">
        <f>'labor worksheet'!U140</f>
        <v>27</v>
      </c>
      <c r="AC140">
        <f>'labor worksheet'!V140</f>
        <v>0</v>
      </c>
    </row>
    <row r="141" spans="1:29" ht="15">
      <c r="A141">
        <v>20201</v>
      </c>
      <c r="B141">
        <v>2010807</v>
      </c>
      <c r="C141" t="s">
        <v>13</v>
      </c>
      <c r="D141" t="s">
        <v>8</v>
      </c>
      <c r="E141">
        <v>2</v>
      </c>
      <c r="F141" t="s">
        <v>11</v>
      </c>
      <c r="G141">
        <v>1220.183</v>
      </c>
      <c r="H141">
        <v>37206</v>
      </c>
      <c r="I141">
        <v>0</v>
      </c>
      <c r="J141">
        <v>160</v>
      </c>
      <c r="K141">
        <v>1</v>
      </c>
      <c r="L141">
        <v>0</v>
      </c>
      <c r="M141">
        <v>0</v>
      </c>
      <c r="N141">
        <v>1</v>
      </c>
      <c r="O141">
        <v>0.25</v>
      </c>
      <c r="P141">
        <v>4</v>
      </c>
      <c r="AA141">
        <f>'labor worksheet'!T141</f>
        <v>21</v>
      </c>
      <c r="AB141">
        <f>'labor worksheet'!U141</f>
        <v>64</v>
      </c>
      <c r="AC141">
        <f>'labor worksheet'!V141</f>
        <v>34</v>
      </c>
    </row>
    <row r="142" spans="1:29" ht="15">
      <c r="A142">
        <v>20102</v>
      </c>
      <c r="B142">
        <v>1010303</v>
      </c>
      <c r="C142" t="s">
        <v>13</v>
      </c>
      <c r="D142" t="s">
        <v>14</v>
      </c>
      <c r="E142">
        <v>3</v>
      </c>
      <c r="F142" t="s">
        <v>11</v>
      </c>
      <c r="G142">
        <v>1200</v>
      </c>
      <c r="H142">
        <v>37225</v>
      </c>
      <c r="I142">
        <v>1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0.75</v>
      </c>
      <c r="P142">
        <v>0</v>
      </c>
      <c r="AA142">
        <f>'labor worksheet'!T142</f>
        <v>36</v>
      </c>
      <c r="AB142">
        <f>'labor worksheet'!U142</f>
        <v>27</v>
      </c>
      <c r="AC142">
        <f>'labor worksheet'!V142</f>
        <v>0</v>
      </c>
    </row>
    <row r="143" spans="1:29" ht="15">
      <c r="A143">
        <v>30101</v>
      </c>
      <c r="B143">
        <v>1030102</v>
      </c>
      <c r="C143" t="s">
        <v>13</v>
      </c>
      <c r="D143" t="s">
        <v>14</v>
      </c>
      <c r="E143">
        <v>3</v>
      </c>
      <c r="F143" t="s">
        <v>11</v>
      </c>
      <c r="G143">
        <v>1190.476</v>
      </c>
      <c r="H143">
        <v>37223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0.252</v>
      </c>
      <c r="P143">
        <v>0</v>
      </c>
      <c r="AA143">
        <f>'labor worksheet'!T143</f>
        <v>36</v>
      </c>
      <c r="AB143">
        <f>'labor worksheet'!U143</f>
        <v>27</v>
      </c>
      <c r="AC143">
        <f>'labor worksheet'!V143</f>
        <v>0</v>
      </c>
    </row>
    <row r="144" spans="1:29" ht="15">
      <c r="A144">
        <v>10606</v>
      </c>
      <c r="B144">
        <v>3060403</v>
      </c>
      <c r="C144" t="s">
        <v>13</v>
      </c>
      <c r="D144" t="s">
        <v>14</v>
      </c>
      <c r="E144">
        <v>3</v>
      </c>
      <c r="F144" t="s">
        <v>11</v>
      </c>
      <c r="G144">
        <v>1171.946</v>
      </c>
      <c r="H144">
        <v>37221</v>
      </c>
      <c r="I144">
        <v>1</v>
      </c>
      <c r="J144">
        <v>100</v>
      </c>
      <c r="K144">
        <v>0</v>
      </c>
      <c r="L144">
        <v>0</v>
      </c>
      <c r="M144">
        <v>0</v>
      </c>
      <c r="N144">
        <v>1</v>
      </c>
      <c r="O144">
        <v>2</v>
      </c>
      <c r="P144">
        <v>0</v>
      </c>
      <c r="AA144">
        <f>'labor worksheet'!T144</f>
        <v>36</v>
      </c>
      <c r="AB144">
        <f>'labor worksheet'!U144</f>
        <v>27</v>
      </c>
      <c r="AC144">
        <f>'labor worksheet'!V144</f>
        <v>0</v>
      </c>
    </row>
    <row r="145" spans="1:29" ht="15">
      <c r="A145">
        <v>20106</v>
      </c>
      <c r="B145">
        <v>1020404</v>
      </c>
      <c r="C145" t="s">
        <v>13</v>
      </c>
      <c r="D145" t="s">
        <v>14</v>
      </c>
      <c r="E145">
        <v>3</v>
      </c>
      <c r="F145" t="s">
        <v>11</v>
      </c>
      <c r="G145">
        <v>1166.667</v>
      </c>
      <c r="H145">
        <v>37218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3</v>
      </c>
      <c r="P145">
        <v>0</v>
      </c>
      <c r="AA145">
        <f>'labor worksheet'!T145</f>
        <v>36</v>
      </c>
      <c r="AB145">
        <f>'labor worksheet'!U145</f>
        <v>27</v>
      </c>
      <c r="AC145">
        <f>'labor worksheet'!V145</f>
        <v>0</v>
      </c>
    </row>
    <row r="146" spans="1:29" ht="15">
      <c r="A146">
        <v>10201</v>
      </c>
      <c r="B146">
        <v>2010508</v>
      </c>
      <c r="C146" t="s">
        <v>13</v>
      </c>
      <c r="D146" t="s">
        <v>10</v>
      </c>
      <c r="E146">
        <v>4</v>
      </c>
      <c r="F146" t="s">
        <v>11</v>
      </c>
      <c r="G146">
        <v>1157.895</v>
      </c>
      <c r="H146">
        <v>37213</v>
      </c>
      <c r="I146">
        <v>1</v>
      </c>
      <c r="J146">
        <v>500</v>
      </c>
      <c r="K146">
        <v>0</v>
      </c>
      <c r="L146">
        <v>0</v>
      </c>
      <c r="M146">
        <v>1</v>
      </c>
      <c r="N146">
        <v>1</v>
      </c>
      <c r="O146">
        <v>0.5</v>
      </c>
      <c r="P146">
        <v>3</v>
      </c>
      <c r="AA146">
        <f>'labor worksheet'!T146</f>
        <v>21</v>
      </c>
      <c r="AB146">
        <f>'labor worksheet'!U146</f>
        <v>27</v>
      </c>
      <c r="AC146">
        <f>'labor worksheet'!V146</f>
        <v>15</v>
      </c>
    </row>
    <row r="147" spans="1:29" ht="15">
      <c r="A147">
        <v>20102</v>
      </c>
      <c r="B147">
        <v>3040103</v>
      </c>
      <c r="C147" t="s">
        <v>13</v>
      </c>
      <c r="D147" t="s">
        <v>8</v>
      </c>
      <c r="E147">
        <v>2</v>
      </c>
      <c r="F147" t="s">
        <v>15</v>
      </c>
      <c r="G147">
        <v>1139.535</v>
      </c>
      <c r="H147">
        <v>37202</v>
      </c>
      <c r="I147">
        <v>1</v>
      </c>
      <c r="J147">
        <v>192.3077</v>
      </c>
      <c r="K147">
        <v>1</v>
      </c>
      <c r="L147">
        <v>0</v>
      </c>
      <c r="M147">
        <v>0</v>
      </c>
      <c r="N147">
        <v>0</v>
      </c>
      <c r="O147">
        <v>0.26</v>
      </c>
      <c r="P147">
        <v>3</v>
      </c>
      <c r="AA147">
        <f>'labor worksheet'!T147</f>
        <v>21</v>
      </c>
      <c r="AB147">
        <f>'labor worksheet'!U147</f>
        <v>64</v>
      </c>
      <c r="AC147">
        <f>'labor worksheet'!V147</f>
        <v>34</v>
      </c>
    </row>
    <row r="148" spans="1:29" ht="15">
      <c r="A148">
        <v>10205</v>
      </c>
      <c r="B148">
        <v>1060701</v>
      </c>
      <c r="C148" t="s">
        <v>13</v>
      </c>
      <c r="D148" t="s">
        <v>14</v>
      </c>
      <c r="E148">
        <v>3</v>
      </c>
      <c r="F148" t="s">
        <v>11</v>
      </c>
      <c r="G148">
        <v>1131.313</v>
      </c>
      <c r="H148">
        <v>37220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1.5</v>
      </c>
      <c r="P148">
        <v>0</v>
      </c>
      <c r="AA148">
        <f>'labor worksheet'!T148</f>
        <v>36</v>
      </c>
      <c r="AB148">
        <f>'labor worksheet'!U148</f>
        <v>27</v>
      </c>
      <c r="AC148">
        <f>'labor worksheet'!V148</f>
        <v>0</v>
      </c>
    </row>
    <row r="149" spans="1:29" ht="15">
      <c r="A149">
        <v>30407</v>
      </c>
      <c r="B149">
        <v>3020404</v>
      </c>
      <c r="C149" t="s">
        <v>13</v>
      </c>
      <c r="D149" t="s">
        <v>8</v>
      </c>
      <c r="E149">
        <v>2</v>
      </c>
      <c r="F149" t="s">
        <v>11</v>
      </c>
      <c r="G149">
        <v>1087.379</v>
      </c>
      <c r="H149">
        <v>37211</v>
      </c>
      <c r="I149">
        <v>1</v>
      </c>
      <c r="J149">
        <v>200</v>
      </c>
      <c r="K149">
        <v>1</v>
      </c>
      <c r="L149">
        <v>0</v>
      </c>
      <c r="M149">
        <v>0</v>
      </c>
      <c r="N149">
        <v>1</v>
      </c>
      <c r="O149">
        <v>0.25</v>
      </c>
      <c r="P149">
        <v>1</v>
      </c>
      <c r="AA149">
        <f>'labor worksheet'!T149</f>
        <v>21</v>
      </c>
      <c r="AB149">
        <f>'labor worksheet'!U149</f>
        <v>64</v>
      </c>
      <c r="AC149">
        <f>'labor worksheet'!V149</f>
        <v>34</v>
      </c>
    </row>
    <row r="150" spans="1:29" ht="15">
      <c r="A150">
        <v>10204</v>
      </c>
      <c r="B150">
        <v>1050401</v>
      </c>
      <c r="C150" t="s">
        <v>13</v>
      </c>
      <c r="D150" t="s">
        <v>8</v>
      </c>
      <c r="E150">
        <v>2</v>
      </c>
      <c r="F150" t="s">
        <v>11</v>
      </c>
      <c r="G150">
        <v>1060.134</v>
      </c>
      <c r="H150">
        <v>37207</v>
      </c>
      <c r="I150">
        <v>1</v>
      </c>
      <c r="J150">
        <v>200</v>
      </c>
      <c r="K150">
        <v>1</v>
      </c>
      <c r="L150">
        <v>0</v>
      </c>
      <c r="M150">
        <v>0</v>
      </c>
      <c r="N150">
        <v>1</v>
      </c>
      <c r="O150">
        <v>0.25</v>
      </c>
      <c r="P150">
        <v>1</v>
      </c>
      <c r="AA150">
        <f>'labor worksheet'!T150</f>
        <v>21</v>
      </c>
      <c r="AB150">
        <f>'labor worksheet'!U150</f>
        <v>64</v>
      </c>
      <c r="AC150">
        <f>'labor worksheet'!V150</f>
        <v>34</v>
      </c>
    </row>
    <row r="151" spans="1:29" ht="15">
      <c r="A151">
        <v>20406</v>
      </c>
      <c r="B151">
        <v>3020104</v>
      </c>
      <c r="C151" t="s">
        <v>13</v>
      </c>
      <c r="D151" t="s">
        <v>14</v>
      </c>
      <c r="E151">
        <v>3</v>
      </c>
      <c r="F151" t="s">
        <v>11</v>
      </c>
      <c r="G151">
        <v>1052.392</v>
      </c>
      <c r="H151">
        <v>37212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0.25</v>
      </c>
      <c r="P151">
        <v>0</v>
      </c>
      <c r="AA151">
        <f>'labor worksheet'!T151</f>
        <v>36</v>
      </c>
      <c r="AB151">
        <f>'labor worksheet'!U151</f>
        <v>27</v>
      </c>
      <c r="AC151">
        <f>'labor worksheet'!V151</f>
        <v>0</v>
      </c>
    </row>
    <row r="152" spans="1:29" ht="15">
      <c r="A152">
        <v>10502</v>
      </c>
      <c r="B152">
        <v>1060604</v>
      </c>
      <c r="C152" t="s">
        <v>13</v>
      </c>
      <c r="D152" t="s">
        <v>17</v>
      </c>
      <c r="E152">
        <v>3</v>
      </c>
      <c r="F152" t="s">
        <v>11</v>
      </c>
      <c r="G152">
        <v>986.6667</v>
      </c>
      <c r="H152">
        <v>37220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0.375</v>
      </c>
      <c r="P152">
        <v>1</v>
      </c>
      <c r="AA152">
        <f>'labor worksheet'!T152</f>
        <v>36</v>
      </c>
      <c r="AB152">
        <f>'labor worksheet'!U152</f>
        <v>27</v>
      </c>
      <c r="AC152">
        <f>'labor worksheet'!V152</f>
        <v>0</v>
      </c>
    </row>
    <row r="153" spans="1:29" ht="15">
      <c r="A153">
        <v>10607</v>
      </c>
      <c r="B153">
        <v>3040602</v>
      </c>
      <c r="C153" t="s">
        <v>13</v>
      </c>
      <c r="D153" t="s">
        <v>14</v>
      </c>
      <c r="E153">
        <v>3</v>
      </c>
      <c r="F153" t="s">
        <v>15</v>
      </c>
      <c r="G153">
        <v>976.7442</v>
      </c>
      <c r="H153">
        <v>37215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0.25</v>
      </c>
      <c r="P153">
        <v>0</v>
      </c>
      <c r="AA153">
        <f>'labor worksheet'!T153</f>
        <v>36</v>
      </c>
      <c r="AB153">
        <f>'labor worksheet'!U153</f>
        <v>27</v>
      </c>
      <c r="AC153">
        <f>'labor worksheet'!V153</f>
        <v>0</v>
      </c>
    </row>
    <row r="154" spans="1:29" ht="15">
      <c r="A154">
        <v>20207</v>
      </c>
      <c r="B154">
        <v>3070503</v>
      </c>
      <c r="C154" t="s">
        <v>13</v>
      </c>
      <c r="D154" t="s">
        <v>14</v>
      </c>
      <c r="E154">
        <v>3</v>
      </c>
      <c r="F154" t="s">
        <v>11</v>
      </c>
      <c r="G154">
        <v>964.567</v>
      </c>
      <c r="H154">
        <v>37213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1</v>
      </c>
      <c r="P154">
        <v>0</v>
      </c>
      <c r="AA154">
        <f>'labor worksheet'!T154</f>
        <v>36</v>
      </c>
      <c r="AB154">
        <f>'labor worksheet'!U154</f>
        <v>27</v>
      </c>
      <c r="AC154">
        <f>'labor worksheet'!V154</f>
        <v>0</v>
      </c>
    </row>
    <row r="155" spans="1:29" ht="15">
      <c r="A155">
        <v>10405</v>
      </c>
      <c r="B155">
        <v>3030401</v>
      </c>
      <c r="C155" t="s">
        <v>13</v>
      </c>
      <c r="D155" t="s">
        <v>14</v>
      </c>
      <c r="E155">
        <v>3</v>
      </c>
      <c r="F155" t="s">
        <v>11</v>
      </c>
      <c r="G155">
        <v>954.5455</v>
      </c>
      <c r="H155">
        <v>37210</v>
      </c>
      <c r="I155">
        <v>1</v>
      </c>
      <c r="J155">
        <v>400</v>
      </c>
      <c r="K155">
        <v>0</v>
      </c>
      <c r="L155">
        <v>0</v>
      </c>
      <c r="M155">
        <v>0</v>
      </c>
      <c r="N155">
        <v>1</v>
      </c>
      <c r="O155">
        <v>0.25</v>
      </c>
      <c r="P155">
        <v>0</v>
      </c>
      <c r="AA155">
        <f>'labor worksheet'!T155</f>
        <v>36</v>
      </c>
      <c r="AB155">
        <f>'labor worksheet'!U155</f>
        <v>27</v>
      </c>
      <c r="AC155">
        <f>'labor worksheet'!V155</f>
        <v>0</v>
      </c>
    </row>
    <row r="156" spans="1:29" ht="15">
      <c r="A156">
        <v>30106</v>
      </c>
      <c r="B156">
        <v>3100602</v>
      </c>
      <c r="C156" t="s">
        <v>13</v>
      </c>
      <c r="D156" t="s">
        <v>14</v>
      </c>
      <c r="E156">
        <v>3</v>
      </c>
      <c r="F156" t="s">
        <v>11</v>
      </c>
      <c r="G156">
        <v>952.381</v>
      </c>
      <c r="H156">
        <v>37227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1.05</v>
      </c>
      <c r="P156">
        <v>0</v>
      </c>
      <c r="AA156">
        <f>'labor worksheet'!T156</f>
        <v>36</v>
      </c>
      <c r="AB156">
        <f>'labor worksheet'!U156</f>
        <v>27</v>
      </c>
      <c r="AC156">
        <f>'labor worksheet'!V156</f>
        <v>0</v>
      </c>
    </row>
    <row r="157" spans="1:29" ht="15">
      <c r="A157">
        <v>30103</v>
      </c>
      <c r="B157">
        <v>3100301</v>
      </c>
      <c r="C157" t="s">
        <v>13</v>
      </c>
      <c r="D157" t="s">
        <v>10</v>
      </c>
      <c r="E157">
        <v>4</v>
      </c>
      <c r="F157" t="s">
        <v>11</v>
      </c>
      <c r="G157">
        <v>917.0306</v>
      </c>
      <c r="H157">
        <v>37200</v>
      </c>
      <c r="I157">
        <v>1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1.9</v>
      </c>
      <c r="P157">
        <v>2</v>
      </c>
      <c r="AA157">
        <f>'labor worksheet'!T157</f>
        <v>21</v>
      </c>
      <c r="AB157">
        <f>'labor worksheet'!U157</f>
        <v>27</v>
      </c>
      <c r="AC157">
        <f>'labor worksheet'!V157</f>
        <v>15</v>
      </c>
    </row>
    <row r="158" spans="1:29" ht="15">
      <c r="A158">
        <v>30309</v>
      </c>
      <c r="B158">
        <v>3040204</v>
      </c>
      <c r="C158" t="s">
        <v>13</v>
      </c>
      <c r="D158" t="s">
        <v>8</v>
      </c>
      <c r="E158">
        <v>2</v>
      </c>
      <c r="F158" t="s">
        <v>15</v>
      </c>
      <c r="G158">
        <v>915.8879</v>
      </c>
      <c r="H158">
        <v>37204</v>
      </c>
      <c r="I158">
        <v>1</v>
      </c>
      <c r="J158">
        <v>200</v>
      </c>
      <c r="K158">
        <v>1</v>
      </c>
      <c r="L158">
        <v>0</v>
      </c>
      <c r="M158">
        <v>0</v>
      </c>
      <c r="N158">
        <v>0</v>
      </c>
      <c r="O158">
        <v>0.25</v>
      </c>
      <c r="P158">
        <v>3</v>
      </c>
      <c r="AA158">
        <f>'labor worksheet'!T158</f>
        <v>21</v>
      </c>
      <c r="AB158">
        <f>'labor worksheet'!U158</f>
        <v>64</v>
      </c>
      <c r="AC158">
        <f>'labor worksheet'!V158</f>
        <v>34</v>
      </c>
    </row>
    <row r="159" spans="1:29" ht="15">
      <c r="A159">
        <v>20302</v>
      </c>
      <c r="B159">
        <v>3080402</v>
      </c>
      <c r="C159" t="s">
        <v>13</v>
      </c>
      <c r="D159" t="s">
        <v>8</v>
      </c>
      <c r="E159">
        <v>2</v>
      </c>
      <c r="F159" t="s">
        <v>11</v>
      </c>
      <c r="G159">
        <v>909.0909</v>
      </c>
      <c r="H159">
        <v>37215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0.33</v>
      </c>
      <c r="P159">
        <v>2</v>
      </c>
      <c r="AA159">
        <f>'labor worksheet'!T159</f>
        <v>21</v>
      </c>
      <c r="AB159">
        <f>'labor worksheet'!U159</f>
        <v>64</v>
      </c>
      <c r="AC159">
        <f>'labor worksheet'!V159</f>
        <v>34</v>
      </c>
    </row>
    <row r="160" spans="1:29" ht="15">
      <c r="A160">
        <v>20303</v>
      </c>
      <c r="B160">
        <v>3080202</v>
      </c>
      <c r="C160" t="s">
        <v>13</v>
      </c>
      <c r="D160" t="s">
        <v>14</v>
      </c>
      <c r="E160">
        <v>3</v>
      </c>
      <c r="F160" t="s">
        <v>11</v>
      </c>
      <c r="G160">
        <v>895.5224</v>
      </c>
      <c r="H160">
        <v>37235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0.67</v>
      </c>
      <c r="P160">
        <v>0</v>
      </c>
      <c r="AA160">
        <f>'labor worksheet'!T160</f>
        <v>36</v>
      </c>
      <c r="AB160">
        <f>'labor worksheet'!U160</f>
        <v>27</v>
      </c>
      <c r="AC160">
        <f>'labor worksheet'!V160</f>
        <v>0</v>
      </c>
    </row>
    <row r="161" spans="1:29" ht="15">
      <c r="A161">
        <v>30903</v>
      </c>
      <c r="B161">
        <v>3060503</v>
      </c>
      <c r="C161" t="s">
        <v>13</v>
      </c>
      <c r="D161" t="s">
        <v>14</v>
      </c>
      <c r="E161">
        <v>3</v>
      </c>
      <c r="F161" t="s">
        <v>11</v>
      </c>
      <c r="G161">
        <v>855.8952</v>
      </c>
      <c r="H161">
        <v>37209</v>
      </c>
      <c r="I161">
        <v>1</v>
      </c>
      <c r="J161">
        <v>200</v>
      </c>
      <c r="K161">
        <v>0</v>
      </c>
      <c r="L161">
        <v>0</v>
      </c>
      <c r="M161">
        <v>0</v>
      </c>
      <c r="N161">
        <v>1</v>
      </c>
      <c r="O161">
        <v>0.25</v>
      </c>
      <c r="P161">
        <v>0</v>
      </c>
      <c r="AA161">
        <f>'labor worksheet'!T161</f>
        <v>36</v>
      </c>
      <c r="AB161">
        <f>'labor worksheet'!U161</f>
        <v>27</v>
      </c>
      <c r="AC161">
        <f>'labor worksheet'!V161</f>
        <v>0</v>
      </c>
    </row>
    <row r="162" spans="1:29" ht="15">
      <c r="A162">
        <v>10105</v>
      </c>
      <c r="B162">
        <v>3020801</v>
      </c>
      <c r="C162" t="s">
        <v>13</v>
      </c>
      <c r="D162" t="s">
        <v>8</v>
      </c>
      <c r="E162">
        <v>2</v>
      </c>
      <c r="F162" t="s">
        <v>11</v>
      </c>
      <c r="G162">
        <v>834.8624</v>
      </c>
      <c r="H162">
        <v>37211</v>
      </c>
      <c r="I162">
        <v>1</v>
      </c>
      <c r="J162">
        <v>200</v>
      </c>
      <c r="K162">
        <v>1</v>
      </c>
      <c r="L162">
        <v>0</v>
      </c>
      <c r="M162">
        <v>0</v>
      </c>
      <c r="N162">
        <v>1</v>
      </c>
      <c r="O162">
        <v>0.25</v>
      </c>
      <c r="P162">
        <v>1</v>
      </c>
      <c r="AA162">
        <f>'labor worksheet'!T162</f>
        <v>21</v>
      </c>
      <c r="AB162">
        <f>'labor worksheet'!U162</f>
        <v>64</v>
      </c>
      <c r="AC162">
        <f>'labor worksheet'!V162</f>
        <v>34</v>
      </c>
    </row>
    <row r="163" spans="1:29" ht="15">
      <c r="A163">
        <v>10405</v>
      </c>
      <c r="B163">
        <v>3020401</v>
      </c>
      <c r="C163" t="s">
        <v>13</v>
      </c>
      <c r="D163" t="s">
        <v>14</v>
      </c>
      <c r="E163">
        <v>3</v>
      </c>
      <c r="F163" t="s">
        <v>11</v>
      </c>
      <c r="G163">
        <v>833.3333</v>
      </c>
      <c r="H163">
        <v>37211</v>
      </c>
      <c r="I163">
        <v>1</v>
      </c>
      <c r="J163">
        <v>180</v>
      </c>
      <c r="K163">
        <v>0</v>
      </c>
      <c r="L163">
        <v>0</v>
      </c>
      <c r="M163">
        <v>0</v>
      </c>
      <c r="N163">
        <v>1</v>
      </c>
      <c r="O163">
        <v>0.5</v>
      </c>
      <c r="P163">
        <v>0</v>
      </c>
      <c r="AA163">
        <f>'labor worksheet'!T163</f>
        <v>36</v>
      </c>
      <c r="AB163">
        <f>'labor worksheet'!U163</f>
        <v>27</v>
      </c>
      <c r="AC163">
        <f>'labor worksheet'!V163</f>
        <v>0</v>
      </c>
    </row>
    <row r="164" spans="1:29" ht="15">
      <c r="A164">
        <v>30806</v>
      </c>
      <c r="B164">
        <v>1050402</v>
      </c>
      <c r="C164" t="s">
        <v>13</v>
      </c>
      <c r="D164" t="s">
        <v>10</v>
      </c>
      <c r="E164">
        <v>4</v>
      </c>
      <c r="F164" t="s">
        <v>11</v>
      </c>
      <c r="G164">
        <v>800</v>
      </c>
      <c r="H164">
        <v>37220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2</v>
      </c>
      <c r="P164">
        <v>1</v>
      </c>
      <c r="AA164">
        <f>'labor worksheet'!T164</f>
        <v>21</v>
      </c>
      <c r="AB164">
        <f>'labor worksheet'!U164</f>
        <v>27</v>
      </c>
      <c r="AC164">
        <f>'labor worksheet'!V164</f>
        <v>15</v>
      </c>
    </row>
    <row r="165" spans="1:29" ht="15">
      <c r="A165">
        <v>30403</v>
      </c>
      <c r="B165">
        <v>2020305</v>
      </c>
      <c r="C165" t="s">
        <v>13</v>
      </c>
      <c r="D165" t="s">
        <v>8</v>
      </c>
      <c r="E165">
        <v>2</v>
      </c>
      <c r="F165" t="s">
        <v>11</v>
      </c>
      <c r="G165">
        <v>800</v>
      </c>
      <c r="H165">
        <v>37220</v>
      </c>
      <c r="I165">
        <v>1</v>
      </c>
      <c r="J165">
        <v>400</v>
      </c>
      <c r="K165">
        <v>1</v>
      </c>
      <c r="L165">
        <v>0</v>
      </c>
      <c r="M165">
        <v>0</v>
      </c>
      <c r="N165">
        <v>1</v>
      </c>
      <c r="O165">
        <v>0.125</v>
      </c>
      <c r="P165">
        <v>4</v>
      </c>
      <c r="AA165">
        <f>'labor worksheet'!T165</f>
        <v>21</v>
      </c>
      <c r="AB165">
        <f>'labor worksheet'!U165</f>
        <v>64</v>
      </c>
      <c r="AC165">
        <f>'labor worksheet'!V165</f>
        <v>34</v>
      </c>
    </row>
    <row r="166" spans="1:29" ht="15">
      <c r="A166">
        <v>30706</v>
      </c>
      <c r="B166">
        <v>3040704</v>
      </c>
      <c r="C166" t="s">
        <v>13</v>
      </c>
      <c r="D166" t="s">
        <v>14</v>
      </c>
      <c r="E166">
        <v>3</v>
      </c>
      <c r="F166" t="s">
        <v>15</v>
      </c>
      <c r="G166">
        <v>800</v>
      </c>
      <c r="H166">
        <v>37245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0.25</v>
      </c>
      <c r="P166">
        <v>0</v>
      </c>
      <c r="AA166">
        <f>'labor worksheet'!T166</f>
        <v>36</v>
      </c>
      <c r="AB166">
        <f>'labor worksheet'!U166</f>
        <v>27</v>
      </c>
      <c r="AC166">
        <f>'labor worksheet'!V166</f>
        <v>0</v>
      </c>
    </row>
    <row r="167" spans="1:29" ht="15">
      <c r="A167">
        <v>10101</v>
      </c>
      <c r="B167">
        <v>3080303</v>
      </c>
      <c r="C167" t="s">
        <v>13</v>
      </c>
      <c r="D167" t="s">
        <v>14</v>
      </c>
      <c r="E167">
        <v>3</v>
      </c>
      <c r="F167" t="s">
        <v>11</v>
      </c>
      <c r="G167">
        <v>800</v>
      </c>
      <c r="H167">
        <v>37248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0.25</v>
      </c>
      <c r="P167">
        <v>0</v>
      </c>
      <c r="AA167">
        <f>'labor worksheet'!T167</f>
        <v>36</v>
      </c>
      <c r="AB167">
        <f>'labor worksheet'!U167</f>
        <v>27</v>
      </c>
      <c r="AC167">
        <f>'labor worksheet'!V167</f>
        <v>0</v>
      </c>
    </row>
    <row r="168" spans="1:29" ht="15">
      <c r="A168">
        <v>10304</v>
      </c>
      <c r="B168">
        <v>2020302</v>
      </c>
      <c r="C168" t="s">
        <v>13</v>
      </c>
      <c r="D168" t="s">
        <v>10</v>
      </c>
      <c r="E168">
        <v>4</v>
      </c>
      <c r="F168" t="s">
        <v>11</v>
      </c>
      <c r="G168">
        <v>800</v>
      </c>
      <c r="H168">
        <v>37249</v>
      </c>
      <c r="I168">
        <v>1</v>
      </c>
      <c r="J168">
        <v>400</v>
      </c>
      <c r="K168">
        <v>0</v>
      </c>
      <c r="L168">
        <v>0</v>
      </c>
      <c r="M168">
        <v>1</v>
      </c>
      <c r="N168">
        <v>1</v>
      </c>
      <c r="O168">
        <v>0.5</v>
      </c>
      <c r="P168">
        <v>7</v>
      </c>
      <c r="AA168">
        <f>'labor worksheet'!T168</f>
        <v>21</v>
      </c>
      <c r="AB168">
        <f>'labor worksheet'!U168</f>
        <v>27</v>
      </c>
      <c r="AC168">
        <f>'labor worksheet'!V168</f>
        <v>15</v>
      </c>
    </row>
    <row r="169" spans="1:29" ht="15">
      <c r="A169">
        <v>30803</v>
      </c>
      <c r="B169">
        <v>3020601</v>
      </c>
      <c r="C169" t="s">
        <v>13</v>
      </c>
      <c r="D169" t="s">
        <v>14</v>
      </c>
      <c r="E169">
        <v>3</v>
      </c>
      <c r="F169" t="s">
        <v>11</v>
      </c>
      <c r="G169">
        <v>787.5</v>
      </c>
      <c r="H169">
        <v>37240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1</v>
      </c>
      <c r="O169">
        <v>0.5</v>
      </c>
      <c r="P169">
        <v>0</v>
      </c>
      <c r="AA169">
        <f>'labor worksheet'!T169</f>
        <v>36</v>
      </c>
      <c r="AB169">
        <f>'labor worksheet'!U169</f>
        <v>27</v>
      </c>
      <c r="AC169">
        <f>'labor worksheet'!V169</f>
        <v>0</v>
      </c>
    </row>
    <row r="170" spans="1:29" ht="15">
      <c r="A170">
        <v>30802</v>
      </c>
      <c r="B170">
        <v>3100803</v>
      </c>
      <c r="C170" t="s">
        <v>13</v>
      </c>
      <c r="D170" t="s">
        <v>10</v>
      </c>
      <c r="E170">
        <v>4</v>
      </c>
      <c r="F170" t="s">
        <v>15</v>
      </c>
      <c r="G170">
        <v>731.7073</v>
      </c>
      <c r="H170">
        <v>37268</v>
      </c>
      <c r="I170">
        <v>1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0.41</v>
      </c>
      <c r="P170">
        <v>5</v>
      </c>
      <c r="AA170">
        <f>'labor worksheet'!T170</f>
        <v>21</v>
      </c>
      <c r="AB170">
        <f>'labor worksheet'!U170</f>
        <v>27</v>
      </c>
      <c r="AC170">
        <f>'labor worksheet'!V170</f>
        <v>15</v>
      </c>
    </row>
    <row r="171" spans="1:29" ht="15">
      <c r="A171">
        <v>10502</v>
      </c>
      <c r="B171">
        <v>3020802</v>
      </c>
      <c r="C171" t="s">
        <v>13</v>
      </c>
      <c r="D171" t="s">
        <v>14</v>
      </c>
      <c r="E171">
        <v>3</v>
      </c>
      <c r="F171" t="s">
        <v>11</v>
      </c>
      <c r="G171">
        <v>722.8261</v>
      </c>
      <c r="H171">
        <v>37241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0.25</v>
      </c>
      <c r="P171">
        <v>0</v>
      </c>
      <c r="AA171">
        <f>'labor worksheet'!T171</f>
        <v>36</v>
      </c>
      <c r="AB171">
        <f>'labor worksheet'!U171</f>
        <v>27</v>
      </c>
      <c r="AC171">
        <f>'labor worksheet'!V171</f>
        <v>0</v>
      </c>
    </row>
    <row r="172" spans="1:29" ht="15">
      <c r="A172">
        <v>30704</v>
      </c>
      <c r="B172">
        <v>1010101</v>
      </c>
      <c r="C172" t="s">
        <v>13</v>
      </c>
      <c r="D172" t="s">
        <v>14</v>
      </c>
      <c r="E172">
        <v>3</v>
      </c>
      <c r="F172" t="s">
        <v>11</v>
      </c>
      <c r="G172">
        <v>720</v>
      </c>
      <c r="H172">
        <v>37240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0.125</v>
      </c>
      <c r="P172">
        <v>0</v>
      </c>
      <c r="AA172">
        <f>'labor worksheet'!T172</f>
        <v>36</v>
      </c>
      <c r="AB172">
        <f>'labor worksheet'!U172</f>
        <v>27</v>
      </c>
      <c r="AC172">
        <f>'labor worksheet'!V172</f>
        <v>0</v>
      </c>
    </row>
    <row r="173" spans="1:29" ht="15">
      <c r="A173">
        <v>10403</v>
      </c>
      <c r="B173">
        <v>1040101</v>
      </c>
      <c r="C173" t="s">
        <v>13</v>
      </c>
      <c r="D173" t="s">
        <v>14</v>
      </c>
      <c r="E173">
        <v>3</v>
      </c>
      <c r="F173" t="s">
        <v>11</v>
      </c>
      <c r="G173">
        <v>700</v>
      </c>
      <c r="H173">
        <v>37215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4</v>
      </c>
      <c r="P173">
        <v>0</v>
      </c>
      <c r="AA173">
        <f>'labor worksheet'!T173</f>
        <v>36</v>
      </c>
      <c r="AB173">
        <f>'labor worksheet'!U173</f>
        <v>27</v>
      </c>
      <c r="AC173">
        <f>'labor worksheet'!V173</f>
        <v>0</v>
      </c>
    </row>
    <row r="174" spans="1:29" ht="15">
      <c r="A174">
        <v>30204</v>
      </c>
      <c r="B174">
        <v>3060402</v>
      </c>
      <c r="C174" t="s">
        <v>13</v>
      </c>
      <c r="D174" t="s">
        <v>14</v>
      </c>
      <c r="E174">
        <v>3</v>
      </c>
      <c r="F174" t="s">
        <v>11</v>
      </c>
      <c r="G174">
        <v>686.7925</v>
      </c>
      <c r="H174">
        <v>37230</v>
      </c>
      <c r="I174">
        <v>1</v>
      </c>
      <c r="J174">
        <v>266.6667</v>
      </c>
      <c r="K174">
        <v>0</v>
      </c>
      <c r="L174">
        <v>0</v>
      </c>
      <c r="M174">
        <v>0</v>
      </c>
      <c r="N174">
        <v>1</v>
      </c>
      <c r="O174">
        <v>3</v>
      </c>
      <c r="P174">
        <v>0</v>
      </c>
      <c r="AA174">
        <f>'labor worksheet'!T174</f>
        <v>36</v>
      </c>
      <c r="AB174">
        <f>'labor worksheet'!U174</f>
        <v>27</v>
      </c>
      <c r="AC174">
        <f>'labor worksheet'!V174</f>
        <v>0</v>
      </c>
    </row>
    <row r="175" spans="1:29" ht="15">
      <c r="A175">
        <v>30301</v>
      </c>
      <c r="B175">
        <v>3040105</v>
      </c>
      <c r="C175" t="s">
        <v>13</v>
      </c>
      <c r="D175" t="s">
        <v>14</v>
      </c>
      <c r="E175">
        <v>3</v>
      </c>
      <c r="F175" t="s">
        <v>15</v>
      </c>
      <c r="G175">
        <v>662.5515</v>
      </c>
      <c r="H175">
        <v>37245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0.25</v>
      </c>
      <c r="P175">
        <v>0</v>
      </c>
      <c r="AA175">
        <f>'labor worksheet'!T175</f>
        <v>36</v>
      </c>
      <c r="AB175">
        <f>'labor worksheet'!U175</f>
        <v>27</v>
      </c>
      <c r="AC175">
        <f>'labor worksheet'!V175</f>
        <v>0</v>
      </c>
    </row>
    <row r="176" spans="1:29" ht="15">
      <c r="A176">
        <v>10402</v>
      </c>
      <c r="B176">
        <v>3080703</v>
      </c>
      <c r="C176" t="s">
        <v>13</v>
      </c>
      <c r="D176" t="s">
        <v>14</v>
      </c>
      <c r="E176">
        <v>3</v>
      </c>
      <c r="F176" t="s">
        <v>11</v>
      </c>
      <c r="G176">
        <v>645.1613</v>
      </c>
      <c r="H176">
        <v>37234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0.62</v>
      </c>
      <c r="P176">
        <v>0</v>
      </c>
      <c r="AA176">
        <f>'labor worksheet'!T176</f>
        <v>36</v>
      </c>
      <c r="AB176">
        <f>'labor worksheet'!U176</f>
        <v>27</v>
      </c>
      <c r="AC176">
        <f>'labor worksheet'!V176</f>
        <v>0</v>
      </c>
    </row>
    <row r="177" spans="1:29" ht="15">
      <c r="A177">
        <v>10305</v>
      </c>
      <c r="B177">
        <v>3020303</v>
      </c>
      <c r="C177" t="s">
        <v>13</v>
      </c>
      <c r="D177" t="s">
        <v>14</v>
      </c>
      <c r="E177">
        <v>3</v>
      </c>
      <c r="F177" t="s">
        <v>11</v>
      </c>
      <c r="G177">
        <v>601.0101</v>
      </c>
      <c r="H177">
        <v>37243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0.375</v>
      </c>
      <c r="P177">
        <v>0</v>
      </c>
      <c r="AA177">
        <f>'labor worksheet'!T177</f>
        <v>36</v>
      </c>
      <c r="AB177">
        <f>'labor worksheet'!U177</f>
        <v>27</v>
      </c>
      <c r="AC177">
        <f>'labor worksheet'!V177</f>
        <v>0</v>
      </c>
    </row>
    <row r="178" spans="1:29" ht="15">
      <c r="A178">
        <v>30201</v>
      </c>
      <c r="B178">
        <v>3100901</v>
      </c>
      <c r="C178" t="s">
        <v>13</v>
      </c>
      <c r="D178" t="s">
        <v>14</v>
      </c>
      <c r="E178">
        <v>3</v>
      </c>
      <c r="F178" t="s">
        <v>15</v>
      </c>
      <c r="G178">
        <v>565.3846</v>
      </c>
      <c r="H178">
        <v>37235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0.37</v>
      </c>
      <c r="P178">
        <v>0</v>
      </c>
      <c r="AA178">
        <f>'labor worksheet'!T178</f>
        <v>36</v>
      </c>
      <c r="AB178">
        <f>'labor worksheet'!U178</f>
        <v>27</v>
      </c>
      <c r="AC178">
        <f>'labor worksheet'!V178</f>
        <v>0</v>
      </c>
    </row>
    <row r="179" spans="1:29" ht="15">
      <c r="A179">
        <v>10503</v>
      </c>
      <c r="B179">
        <v>3080502</v>
      </c>
      <c r="C179" t="s">
        <v>13</v>
      </c>
      <c r="D179" t="s">
        <v>14</v>
      </c>
      <c r="E179">
        <v>3</v>
      </c>
      <c r="F179" t="s">
        <v>15</v>
      </c>
      <c r="G179">
        <v>535.7143</v>
      </c>
      <c r="H179">
        <v>37239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0.28</v>
      </c>
      <c r="P179">
        <v>0</v>
      </c>
      <c r="AA179">
        <f>'labor worksheet'!T179</f>
        <v>36</v>
      </c>
      <c r="AB179">
        <f>'labor worksheet'!U179</f>
        <v>27</v>
      </c>
      <c r="AC179">
        <f>'labor worksheet'!V179</f>
        <v>0</v>
      </c>
    </row>
    <row r="180" spans="1:29" ht="15">
      <c r="A180">
        <v>10304</v>
      </c>
      <c r="B180">
        <v>3040206</v>
      </c>
      <c r="C180" t="s">
        <v>13</v>
      </c>
      <c r="D180" t="s">
        <v>14</v>
      </c>
      <c r="E180">
        <v>3</v>
      </c>
      <c r="F180" t="s">
        <v>15</v>
      </c>
      <c r="G180">
        <v>509.0909</v>
      </c>
      <c r="H180">
        <v>37246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0.5</v>
      </c>
      <c r="P180">
        <v>0</v>
      </c>
      <c r="AA180">
        <f>'labor worksheet'!T180</f>
        <v>36</v>
      </c>
      <c r="AB180">
        <f>'labor worksheet'!U180</f>
        <v>27</v>
      </c>
      <c r="AC180">
        <f>'labor worksheet'!V180</f>
        <v>0</v>
      </c>
    </row>
    <row r="181" spans="1:29" ht="15">
      <c r="A181">
        <v>30205</v>
      </c>
      <c r="B181">
        <v>3020201</v>
      </c>
      <c r="C181" t="s">
        <v>13</v>
      </c>
      <c r="D181" t="s">
        <v>14</v>
      </c>
      <c r="E181">
        <v>3</v>
      </c>
      <c r="F181" t="s">
        <v>11</v>
      </c>
      <c r="G181">
        <v>501.992</v>
      </c>
      <c r="H181">
        <v>37244</v>
      </c>
      <c r="I181">
        <v>0</v>
      </c>
      <c r="J181">
        <v>50</v>
      </c>
      <c r="K181">
        <v>0</v>
      </c>
      <c r="L181">
        <v>0</v>
      </c>
      <c r="M181">
        <v>0</v>
      </c>
      <c r="N181">
        <v>1</v>
      </c>
      <c r="O181">
        <v>0.2</v>
      </c>
      <c r="P181">
        <v>0</v>
      </c>
      <c r="AA181">
        <f>'labor worksheet'!T181</f>
        <v>36</v>
      </c>
      <c r="AB181">
        <f>'labor worksheet'!U181</f>
        <v>27</v>
      </c>
      <c r="AC181">
        <f>'labor worksheet'!V181</f>
        <v>0</v>
      </c>
    </row>
    <row r="182" spans="1:29" ht="15">
      <c r="A182">
        <v>10302</v>
      </c>
      <c r="B182">
        <v>2020204</v>
      </c>
      <c r="C182" t="s">
        <v>13</v>
      </c>
      <c r="D182" t="s">
        <v>10</v>
      </c>
      <c r="E182">
        <v>4</v>
      </c>
      <c r="F182" t="s">
        <v>11</v>
      </c>
      <c r="G182">
        <v>500</v>
      </c>
      <c r="H182">
        <v>37236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0.5</v>
      </c>
      <c r="P182">
        <v>4</v>
      </c>
      <c r="AA182">
        <f>'labor worksheet'!T182</f>
        <v>21</v>
      </c>
      <c r="AB182">
        <f>'labor worksheet'!U182</f>
        <v>27</v>
      </c>
      <c r="AC182">
        <f>'labor worksheet'!V182</f>
        <v>15</v>
      </c>
    </row>
    <row r="183" spans="1:29" ht="15">
      <c r="A183">
        <v>30402</v>
      </c>
      <c r="B183">
        <v>3080805</v>
      </c>
      <c r="C183" t="s">
        <v>13</v>
      </c>
      <c r="D183" t="s">
        <v>14</v>
      </c>
      <c r="E183">
        <v>3</v>
      </c>
      <c r="F183" t="s">
        <v>15</v>
      </c>
      <c r="G183">
        <v>500</v>
      </c>
      <c r="H183">
        <v>37248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0.6</v>
      </c>
      <c r="P183">
        <v>0</v>
      </c>
      <c r="AA183">
        <f>'labor worksheet'!T183</f>
        <v>36</v>
      </c>
      <c r="AB183">
        <f>'labor worksheet'!U183</f>
        <v>27</v>
      </c>
      <c r="AC183">
        <f>'labor worksheet'!V183</f>
        <v>0</v>
      </c>
    </row>
    <row r="184" spans="1:29" ht="15">
      <c r="A184">
        <v>20206</v>
      </c>
      <c r="B184">
        <v>3030502</v>
      </c>
      <c r="C184" t="s">
        <v>13</v>
      </c>
      <c r="D184" t="s">
        <v>14</v>
      </c>
      <c r="E184">
        <v>3</v>
      </c>
      <c r="F184" t="s">
        <v>11</v>
      </c>
      <c r="G184">
        <v>474.8538</v>
      </c>
      <c r="H184">
        <v>37258</v>
      </c>
      <c r="I184">
        <v>1</v>
      </c>
      <c r="J184">
        <v>361.1111</v>
      </c>
      <c r="K184">
        <v>0</v>
      </c>
      <c r="L184">
        <v>0</v>
      </c>
      <c r="M184">
        <v>0</v>
      </c>
      <c r="N184">
        <v>1</v>
      </c>
      <c r="O184">
        <v>0.072</v>
      </c>
      <c r="P184">
        <v>0</v>
      </c>
      <c r="AA184">
        <f>'labor worksheet'!T184</f>
        <v>36</v>
      </c>
      <c r="AB184">
        <f>'labor worksheet'!U184</f>
        <v>27</v>
      </c>
      <c r="AC184">
        <f>'labor worksheet'!V184</f>
        <v>0</v>
      </c>
    </row>
    <row r="185" spans="1:29" ht="15">
      <c r="A185">
        <v>20501</v>
      </c>
      <c r="B185">
        <v>2040109</v>
      </c>
      <c r="C185" t="s">
        <v>13</v>
      </c>
      <c r="D185" t="s">
        <v>10</v>
      </c>
      <c r="E185">
        <v>4</v>
      </c>
      <c r="F185" t="s">
        <v>11</v>
      </c>
      <c r="G185">
        <v>400</v>
      </c>
      <c r="H185">
        <v>37207</v>
      </c>
      <c r="I185">
        <v>1</v>
      </c>
      <c r="J185">
        <v>400</v>
      </c>
      <c r="K185">
        <v>0</v>
      </c>
      <c r="L185">
        <v>0</v>
      </c>
      <c r="M185">
        <v>1</v>
      </c>
      <c r="N185">
        <v>1</v>
      </c>
      <c r="O185">
        <v>1</v>
      </c>
      <c r="P185">
        <v>4</v>
      </c>
      <c r="AA185">
        <f>'labor worksheet'!T185</f>
        <v>21</v>
      </c>
      <c r="AB185">
        <f>'labor worksheet'!U185</f>
        <v>27</v>
      </c>
      <c r="AC185">
        <f>'labor worksheet'!V185</f>
        <v>15</v>
      </c>
    </row>
    <row r="186" spans="1:29" ht="15">
      <c r="A186">
        <v>30405</v>
      </c>
      <c r="B186">
        <v>2020603</v>
      </c>
      <c r="C186" t="s">
        <v>13</v>
      </c>
      <c r="D186" t="s">
        <v>10</v>
      </c>
      <c r="E186">
        <v>4</v>
      </c>
      <c r="F186" t="s">
        <v>11</v>
      </c>
      <c r="G186">
        <v>400</v>
      </c>
      <c r="H186">
        <v>37208</v>
      </c>
      <c r="I186">
        <v>1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0.25</v>
      </c>
      <c r="P186">
        <v>4</v>
      </c>
      <c r="AA186">
        <f>'labor worksheet'!T186</f>
        <v>21</v>
      </c>
      <c r="AB186">
        <f>'labor worksheet'!U186</f>
        <v>27</v>
      </c>
      <c r="AC186">
        <f>'labor worksheet'!V186</f>
        <v>15</v>
      </c>
    </row>
    <row r="187" spans="1:29" ht="15">
      <c r="A187">
        <v>30309</v>
      </c>
      <c r="B187">
        <v>2020701</v>
      </c>
      <c r="C187" t="s">
        <v>13</v>
      </c>
      <c r="D187" t="s">
        <v>8</v>
      </c>
      <c r="E187">
        <v>4</v>
      </c>
      <c r="F187" t="s">
        <v>15</v>
      </c>
      <c r="G187">
        <v>400</v>
      </c>
      <c r="H187">
        <v>37230</v>
      </c>
      <c r="I187">
        <v>1</v>
      </c>
      <c r="J187">
        <v>50</v>
      </c>
      <c r="K187">
        <v>1</v>
      </c>
      <c r="L187">
        <v>0</v>
      </c>
      <c r="M187">
        <v>0</v>
      </c>
      <c r="N187">
        <v>0</v>
      </c>
      <c r="O187">
        <v>0.25</v>
      </c>
      <c r="P187">
        <v>2</v>
      </c>
      <c r="AA187">
        <f>'labor worksheet'!T187</f>
        <v>21</v>
      </c>
      <c r="AB187">
        <f>'labor worksheet'!U187</f>
        <v>27</v>
      </c>
      <c r="AC187">
        <f>'labor worksheet'!V187</f>
        <v>15</v>
      </c>
    </row>
    <row r="188" spans="1:29" ht="15">
      <c r="A188">
        <v>31008</v>
      </c>
      <c r="B188">
        <v>2020402</v>
      </c>
      <c r="C188" t="s">
        <v>13</v>
      </c>
      <c r="D188" t="s">
        <v>10</v>
      </c>
      <c r="E188">
        <v>4</v>
      </c>
      <c r="F188" t="s">
        <v>11</v>
      </c>
      <c r="G188">
        <v>400</v>
      </c>
      <c r="H188">
        <v>37250</v>
      </c>
      <c r="I188">
        <v>1</v>
      </c>
      <c r="J188">
        <v>50</v>
      </c>
      <c r="K188">
        <v>0</v>
      </c>
      <c r="L188">
        <v>0</v>
      </c>
      <c r="M188">
        <v>1</v>
      </c>
      <c r="N188">
        <v>1</v>
      </c>
      <c r="O188">
        <v>0.25</v>
      </c>
      <c r="P188">
        <v>2</v>
      </c>
      <c r="AA188">
        <f>'labor worksheet'!T188</f>
        <v>21</v>
      </c>
      <c r="AB188">
        <f>'labor worksheet'!U188</f>
        <v>27</v>
      </c>
      <c r="AC188">
        <f>'labor worksheet'!V188</f>
        <v>15</v>
      </c>
    </row>
    <row r="189" spans="1:29" ht="15">
      <c r="A189">
        <v>10201</v>
      </c>
      <c r="B189">
        <v>1060103</v>
      </c>
      <c r="C189" t="s">
        <v>13</v>
      </c>
      <c r="D189" t="s">
        <v>10</v>
      </c>
      <c r="E189">
        <v>4</v>
      </c>
      <c r="F189" t="s">
        <v>11</v>
      </c>
      <c r="G189">
        <v>375</v>
      </c>
      <c r="H189">
        <v>37213</v>
      </c>
      <c r="I189">
        <v>1</v>
      </c>
      <c r="J189">
        <v>50</v>
      </c>
      <c r="K189">
        <v>0</v>
      </c>
      <c r="L189">
        <v>0</v>
      </c>
      <c r="M189">
        <v>1</v>
      </c>
      <c r="N189">
        <v>1</v>
      </c>
      <c r="O189">
        <v>8</v>
      </c>
      <c r="P189">
        <v>4</v>
      </c>
      <c r="AA189">
        <f>'labor worksheet'!T189</f>
        <v>21</v>
      </c>
      <c r="AB189">
        <f>'labor worksheet'!U189</f>
        <v>27</v>
      </c>
      <c r="AC189">
        <f>'labor worksheet'!V189</f>
        <v>15</v>
      </c>
    </row>
    <row r="190" spans="1:29" ht="15">
      <c r="A190">
        <v>30407</v>
      </c>
      <c r="B190">
        <v>1020504</v>
      </c>
      <c r="C190" t="s">
        <v>13</v>
      </c>
      <c r="D190" t="s">
        <v>14</v>
      </c>
      <c r="E190">
        <v>3</v>
      </c>
      <c r="F190" t="s">
        <v>15</v>
      </c>
      <c r="G190">
        <v>375</v>
      </c>
      <c r="H190">
        <v>37222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</v>
      </c>
      <c r="P190">
        <v>0</v>
      </c>
      <c r="AA190">
        <f>'labor worksheet'!T190</f>
        <v>36</v>
      </c>
      <c r="AB190">
        <f>'labor worksheet'!U190</f>
        <v>27</v>
      </c>
      <c r="AC190">
        <f>'labor worksheet'!V190</f>
        <v>0</v>
      </c>
    </row>
    <row r="191" spans="1:29" ht="15">
      <c r="A191">
        <v>30101</v>
      </c>
      <c r="B191">
        <v>3080601</v>
      </c>
      <c r="C191" t="s">
        <v>13</v>
      </c>
      <c r="D191" t="s">
        <v>14</v>
      </c>
      <c r="E191">
        <v>3</v>
      </c>
      <c r="F191" t="s">
        <v>11</v>
      </c>
      <c r="G191">
        <v>350</v>
      </c>
      <c r="H191">
        <v>37270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0.3</v>
      </c>
      <c r="P191">
        <v>0</v>
      </c>
      <c r="AA191">
        <f>'labor worksheet'!T191</f>
        <v>36</v>
      </c>
      <c r="AB191">
        <f>'labor worksheet'!U191</f>
        <v>27</v>
      </c>
      <c r="AC191">
        <f>'labor worksheet'!V191</f>
        <v>0</v>
      </c>
    </row>
    <row r="192" spans="1:29" ht="15">
      <c r="A192">
        <v>10105</v>
      </c>
      <c r="B192">
        <v>3101001</v>
      </c>
      <c r="C192" t="s">
        <v>13</v>
      </c>
      <c r="D192" t="s">
        <v>14</v>
      </c>
      <c r="E192">
        <v>3</v>
      </c>
      <c r="F192" t="s">
        <v>11</v>
      </c>
      <c r="G192">
        <v>346.1538</v>
      </c>
      <c r="H192">
        <v>37230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0.52</v>
      </c>
      <c r="P192">
        <v>0</v>
      </c>
      <c r="AA192">
        <f>'labor worksheet'!T192</f>
        <v>36</v>
      </c>
      <c r="AB192">
        <f>'labor worksheet'!U192</f>
        <v>27</v>
      </c>
      <c r="AC192">
        <f>'labor worksheet'!V192</f>
        <v>0</v>
      </c>
    </row>
    <row r="193" spans="1:29" ht="15">
      <c r="A193">
        <v>31202</v>
      </c>
      <c r="B193">
        <v>2020403</v>
      </c>
      <c r="C193" t="s">
        <v>13</v>
      </c>
      <c r="D193" t="s">
        <v>10</v>
      </c>
      <c r="E193">
        <v>4</v>
      </c>
      <c r="F193" t="s">
        <v>11</v>
      </c>
      <c r="G193">
        <v>300</v>
      </c>
      <c r="H193">
        <v>37221</v>
      </c>
      <c r="I193">
        <v>1</v>
      </c>
      <c r="J193">
        <v>200</v>
      </c>
      <c r="K193">
        <v>0</v>
      </c>
      <c r="L193">
        <v>0</v>
      </c>
      <c r="M193">
        <v>1</v>
      </c>
      <c r="N193">
        <v>1</v>
      </c>
      <c r="O193">
        <v>1</v>
      </c>
      <c r="P193">
        <v>5</v>
      </c>
      <c r="AA193">
        <f>'labor worksheet'!T193</f>
        <v>21</v>
      </c>
      <c r="AB193">
        <f>'labor worksheet'!U193</f>
        <v>27</v>
      </c>
      <c r="AC193">
        <f>'labor worksheet'!V193</f>
        <v>15</v>
      </c>
    </row>
    <row r="194" spans="1:29" ht="15">
      <c r="A194">
        <v>31004</v>
      </c>
      <c r="B194">
        <v>3020205</v>
      </c>
      <c r="C194" t="s">
        <v>13</v>
      </c>
      <c r="D194" t="s">
        <v>14</v>
      </c>
      <c r="E194">
        <v>3</v>
      </c>
      <c r="F194" t="s">
        <v>11</v>
      </c>
      <c r="G194">
        <v>288</v>
      </c>
      <c r="H194">
        <v>37245</v>
      </c>
      <c r="I194">
        <v>0</v>
      </c>
      <c r="J194">
        <v>160</v>
      </c>
      <c r="K194">
        <v>0</v>
      </c>
      <c r="L194">
        <v>0</v>
      </c>
      <c r="M194">
        <v>0</v>
      </c>
      <c r="N194">
        <v>1</v>
      </c>
      <c r="O194">
        <v>1.25</v>
      </c>
      <c r="P194">
        <v>0</v>
      </c>
      <c r="AA194">
        <f>'labor worksheet'!T194</f>
        <v>36</v>
      </c>
      <c r="AB194">
        <f>'labor worksheet'!U194</f>
        <v>27</v>
      </c>
      <c r="AC194">
        <f>'labor worksheet'!V194</f>
        <v>0</v>
      </c>
    </row>
    <row r="195" spans="1:29" ht="15">
      <c r="A195">
        <v>10101</v>
      </c>
      <c r="B195">
        <v>3120101</v>
      </c>
      <c r="C195" t="s">
        <v>13</v>
      </c>
      <c r="D195" t="s">
        <v>14</v>
      </c>
      <c r="E195">
        <v>3</v>
      </c>
      <c r="F195" t="s">
        <v>11</v>
      </c>
      <c r="G195">
        <v>260.4167</v>
      </c>
      <c r="H195">
        <v>37216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0.48</v>
      </c>
      <c r="P195">
        <v>0</v>
      </c>
      <c r="AA195">
        <f>'labor worksheet'!T195</f>
        <v>36</v>
      </c>
      <c r="AB195">
        <f>'labor worksheet'!U195</f>
        <v>27</v>
      </c>
      <c r="AC195">
        <f>'labor worksheet'!V195</f>
        <v>0</v>
      </c>
    </row>
    <row r="196" spans="1:29" ht="15">
      <c r="A196">
        <v>10103</v>
      </c>
      <c r="B196">
        <v>3080203</v>
      </c>
      <c r="C196" t="s">
        <v>13</v>
      </c>
      <c r="D196" t="s">
        <v>14</v>
      </c>
      <c r="E196">
        <v>3</v>
      </c>
      <c r="F196" t="s">
        <v>11</v>
      </c>
      <c r="G196">
        <v>250</v>
      </c>
      <c r="H196">
        <v>37271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0.4</v>
      </c>
      <c r="P196">
        <v>0</v>
      </c>
      <c r="AA196">
        <f>'labor worksheet'!T196</f>
        <v>36</v>
      </c>
      <c r="AB196">
        <f>'labor worksheet'!U196</f>
        <v>27</v>
      </c>
      <c r="AC196">
        <f>'labor worksheet'!V196</f>
        <v>0</v>
      </c>
    </row>
    <row r="197" spans="1:29" ht="15">
      <c r="A197">
        <v>20203</v>
      </c>
      <c r="B197">
        <v>1040203</v>
      </c>
      <c r="C197" t="s">
        <v>13</v>
      </c>
      <c r="D197" t="s">
        <v>10</v>
      </c>
      <c r="E197">
        <v>4</v>
      </c>
      <c r="F197" t="s">
        <v>11</v>
      </c>
      <c r="G197">
        <v>240</v>
      </c>
      <c r="H197">
        <v>37242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0.375</v>
      </c>
      <c r="P197">
        <v>1</v>
      </c>
      <c r="AA197">
        <f>'labor worksheet'!T197</f>
        <v>21</v>
      </c>
      <c r="AB197">
        <f>'labor worksheet'!U197</f>
        <v>27</v>
      </c>
      <c r="AC197">
        <f>'labor worksheet'!V197</f>
        <v>15</v>
      </c>
    </row>
    <row r="198" spans="1:29" ht="15">
      <c r="A198">
        <v>30801</v>
      </c>
      <c r="B198">
        <v>3020503</v>
      </c>
      <c r="C198" t="s">
        <v>13</v>
      </c>
      <c r="D198" t="s">
        <v>14</v>
      </c>
      <c r="E198">
        <v>3</v>
      </c>
      <c r="F198" t="s">
        <v>15</v>
      </c>
      <c r="G198">
        <v>210.3004</v>
      </c>
      <c r="H198">
        <v>37243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0.25</v>
      </c>
      <c r="P198">
        <v>0</v>
      </c>
      <c r="AA198">
        <f>'labor worksheet'!T198</f>
        <v>36</v>
      </c>
      <c r="AB198">
        <f>'labor worksheet'!U198</f>
        <v>27</v>
      </c>
      <c r="AC198">
        <f>'labor worksheet'!V198</f>
        <v>0</v>
      </c>
    </row>
    <row r="199" spans="1:29" ht="15">
      <c r="A199">
        <v>31203</v>
      </c>
      <c r="B199">
        <v>1060201</v>
      </c>
      <c r="C199" t="s">
        <v>13</v>
      </c>
      <c r="D199" t="s">
        <v>14</v>
      </c>
      <c r="E199">
        <v>3</v>
      </c>
      <c r="F199" t="s">
        <v>11</v>
      </c>
      <c r="G199">
        <v>205.7143</v>
      </c>
      <c r="H199">
        <v>37203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10.5</v>
      </c>
      <c r="P199">
        <v>0</v>
      </c>
      <c r="AA199">
        <f>'labor worksheet'!T199</f>
        <v>36</v>
      </c>
      <c r="AB199">
        <f>'labor worksheet'!U199</f>
        <v>27</v>
      </c>
      <c r="AC199">
        <f>'labor worksheet'!V199</f>
        <v>0</v>
      </c>
    </row>
    <row r="200" spans="1:29" ht="15">
      <c r="A200">
        <v>10501</v>
      </c>
      <c r="B200">
        <v>2010303</v>
      </c>
      <c r="C200" t="s">
        <v>13</v>
      </c>
      <c r="D200" t="s">
        <v>10</v>
      </c>
      <c r="E200">
        <v>4</v>
      </c>
      <c r="F200" t="s">
        <v>11</v>
      </c>
      <c r="G200">
        <v>181.8182</v>
      </c>
      <c r="H200">
        <v>37242</v>
      </c>
      <c r="I200">
        <v>1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1.1</v>
      </c>
      <c r="P200">
        <v>3</v>
      </c>
      <c r="AA200">
        <f>'labor worksheet'!T200</f>
        <v>21</v>
      </c>
      <c r="AB200">
        <f>'labor worksheet'!U200</f>
        <v>27</v>
      </c>
      <c r="AC200">
        <f>'labor worksheet'!V200</f>
        <v>15</v>
      </c>
    </row>
    <row r="201" spans="1:29" ht="15">
      <c r="A201">
        <v>20301</v>
      </c>
      <c r="B201">
        <v>3080403</v>
      </c>
      <c r="C201" t="s">
        <v>13</v>
      </c>
      <c r="D201" t="s">
        <v>14</v>
      </c>
      <c r="E201">
        <v>3</v>
      </c>
      <c r="F201" t="s">
        <v>11</v>
      </c>
      <c r="G201">
        <v>125</v>
      </c>
      <c r="H201">
        <v>37254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</v>
      </c>
      <c r="O201">
        <v>0.8</v>
      </c>
      <c r="P201">
        <v>0</v>
      </c>
      <c r="AA201">
        <f>'labor worksheet'!T201</f>
        <v>36</v>
      </c>
      <c r="AB201">
        <f>'labor worksheet'!U201</f>
        <v>27</v>
      </c>
      <c r="AC201">
        <f>'labor worksheet'!V201</f>
        <v>0</v>
      </c>
    </row>
    <row r="203" spans="1:29" ht="15">
      <c r="A203" t="s">
        <v>44</v>
      </c>
      <c r="G203">
        <f aca="true" t="shared" si="0" ref="G203:P203">AVERAGE(G2:G201)</f>
        <v>2157.8123044999984</v>
      </c>
      <c r="H203">
        <f t="shared" si="0"/>
        <v>37220.045</v>
      </c>
      <c r="I203">
        <f t="shared" si="0"/>
        <v>0.77</v>
      </c>
      <c r="J203">
        <f t="shared" si="0"/>
        <v>183.02569800000003</v>
      </c>
      <c r="K203">
        <f t="shared" si="0"/>
        <v>0.45</v>
      </c>
      <c r="L203">
        <f t="shared" si="0"/>
        <v>0.005</v>
      </c>
      <c r="M203">
        <f t="shared" si="0"/>
        <v>0.16</v>
      </c>
      <c r="N203">
        <f t="shared" si="0"/>
        <v>0.78</v>
      </c>
      <c r="O203">
        <f t="shared" si="0"/>
        <v>0.7808523420000002</v>
      </c>
      <c r="P203">
        <f t="shared" si="0"/>
        <v>1.475</v>
      </c>
      <c r="AA203">
        <f>AVERAGE(AA2:AA201)</f>
        <v>26.775</v>
      </c>
      <c r="AB203">
        <f>AVERAGE(AB2:AB201)</f>
        <v>43.465</v>
      </c>
      <c r="AC203">
        <f>AVERAGE(AC2:AC201)</f>
        <v>17.68</v>
      </c>
    </row>
    <row r="204" ht="15">
      <c r="H204" s="5">
        <f>H203</f>
        <v>37220.045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.421875" style="0" customWidth="1"/>
    <col min="3" max="3" width="11.8515625" style="0" customWidth="1"/>
  </cols>
  <sheetData>
    <row r="1" ht="15">
      <c r="A1" s="9" t="s">
        <v>63</v>
      </c>
    </row>
    <row r="2" spans="1:6" ht="15">
      <c r="A2" s="10"/>
      <c r="B2" s="10" t="s">
        <v>45</v>
      </c>
      <c r="C2" s="10" t="s">
        <v>48</v>
      </c>
      <c r="D2" s="10" t="s">
        <v>51</v>
      </c>
      <c r="E2" s="10" t="s">
        <v>52</v>
      </c>
      <c r="F2" s="10" t="s">
        <v>53</v>
      </c>
    </row>
    <row r="3" spans="2:6" ht="15">
      <c r="B3" t="s">
        <v>13</v>
      </c>
      <c r="C3" t="s">
        <v>49</v>
      </c>
      <c r="D3">
        <v>800</v>
      </c>
      <c r="E3">
        <v>4500</v>
      </c>
      <c r="F3" s="6">
        <f>D3/E3</f>
        <v>0.17777777777777778</v>
      </c>
    </row>
    <row r="4" spans="2:6" ht="15">
      <c r="B4" t="s">
        <v>56</v>
      </c>
      <c r="C4" t="s">
        <v>49</v>
      </c>
      <c r="D4">
        <v>2500</v>
      </c>
      <c r="E4">
        <f>E3</f>
        <v>4500</v>
      </c>
      <c r="F4" s="6">
        <f>D4/E4</f>
        <v>0.5555555555555556</v>
      </c>
    </row>
    <row r="5" spans="2:6" ht="15">
      <c r="B5" t="s">
        <v>46</v>
      </c>
      <c r="C5" t="s">
        <v>49</v>
      </c>
      <c r="D5">
        <v>3200</v>
      </c>
      <c r="E5">
        <f>E4</f>
        <v>4500</v>
      </c>
      <c r="F5" s="6">
        <f>D5/E5</f>
        <v>0.7111111111111111</v>
      </c>
    </row>
    <row r="6" spans="2:6" ht="15">
      <c r="B6" t="s">
        <v>47</v>
      </c>
      <c r="C6" t="s">
        <v>50</v>
      </c>
      <c r="D6">
        <v>300000</v>
      </c>
      <c r="E6">
        <f>E5</f>
        <v>4500</v>
      </c>
      <c r="F6" s="6">
        <f>D6/E6</f>
        <v>66.66666666666667</v>
      </c>
    </row>
    <row r="7" spans="2:6" ht="15">
      <c r="B7" t="s">
        <v>54</v>
      </c>
      <c r="C7" t="s">
        <v>57</v>
      </c>
      <c r="F7" s="6"/>
    </row>
    <row r="8" spans="2:6" ht="15">
      <c r="B8" t="s">
        <v>82</v>
      </c>
      <c r="C8" t="s">
        <v>57</v>
      </c>
      <c r="D8">
        <v>8000</v>
      </c>
      <c r="E8">
        <f>E6</f>
        <v>4500</v>
      </c>
      <c r="F8" s="6">
        <f>D8/E8</f>
        <v>1.7777777777777777</v>
      </c>
    </row>
    <row r="9" spans="2:6" ht="15">
      <c r="B9" t="s">
        <v>83</v>
      </c>
      <c r="C9" t="s">
        <v>57</v>
      </c>
      <c r="D9">
        <v>5000</v>
      </c>
      <c r="E9">
        <f>E8</f>
        <v>4500</v>
      </c>
      <c r="F9" s="6">
        <f>D9/E9</f>
        <v>1.1111111111111112</v>
      </c>
    </row>
    <row r="10" spans="1:6" ht="15">
      <c r="A10" s="8"/>
      <c r="B10" s="8" t="s">
        <v>84</v>
      </c>
      <c r="C10" s="8" t="s">
        <v>57</v>
      </c>
      <c r="D10" s="8">
        <v>2500</v>
      </c>
      <c r="E10" s="8">
        <f>E9</f>
        <v>4500</v>
      </c>
      <c r="F10" s="18">
        <f>D10/E10</f>
        <v>0.5555555555555556</v>
      </c>
    </row>
    <row r="12" ht="15">
      <c r="A12" s="9" t="s">
        <v>72</v>
      </c>
    </row>
    <row r="13" spans="1:4" ht="15">
      <c r="A13" s="10"/>
      <c r="B13" s="10" t="s">
        <v>45</v>
      </c>
      <c r="C13" s="10" t="s">
        <v>48</v>
      </c>
      <c r="D13" s="10" t="s">
        <v>68</v>
      </c>
    </row>
    <row r="14" spans="1:4" ht="15">
      <c r="A14" s="8"/>
      <c r="B14" s="8" t="s">
        <v>46</v>
      </c>
      <c r="C14" s="8" t="s">
        <v>49</v>
      </c>
      <c r="D14" s="8">
        <v>25</v>
      </c>
    </row>
    <row r="16" spans="1:7" ht="15">
      <c r="A16" s="9" t="s">
        <v>71</v>
      </c>
      <c r="D16" s="22" t="s">
        <v>77</v>
      </c>
      <c r="E16" s="22"/>
      <c r="F16" s="22"/>
      <c r="G16" s="22"/>
    </row>
    <row r="17" spans="1:7" ht="15">
      <c r="A17" s="8"/>
      <c r="B17" s="8" t="s">
        <v>76</v>
      </c>
      <c r="C17" s="8" t="s">
        <v>48</v>
      </c>
      <c r="D17" s="8" t="s">
        <v>9</v>
      </c>
      <c r="E17" s="8" t="s">
        <v>73</v>
      </c>
      <c r="F17" s="8" t="s">
        <v>14</v>
      </c>
      <c r="G17" s="8" t="s">
        <v>10</v>
      </c>
    </row>
    <row r="18" spans="2:7" ht="15">
      <c r="B18" t="s">
        <v>65</v>
      </c>
      <c r="C18" t="s">
        <v>70</v>
      </c>
      <c r="D18">
        <v>45</v>
      </c>
      <c r="E18">
        <v>21</v>
      </c>
      <c r="F18">
        <v>36</v>
      </c>
      <c r="G18">
        <v>21</v>
      </c>
    </row>
    <row r="19" spans="2:7" ht="15">
      <c r="B19" t="s">
        <v>78</v>
      </c>
      <c r="C19" t="s">
        <v>70</v>
      </c>
      <c r="D19">
        <v>64</v>
      </c>
      <c r="E19">
        <v>64</v>
      </c>
      <c r="F19">
        <v>27</v>
      </c>
      <c r="G19">
        <v>27</v>
      </c>
    </row>
    <row r="20" spans="2:7" ht="15">
      <c r="B20" t="s">
        <v>74</v>
      </c>
      <c r="C20" t="s">
        <v>70</v>
      </c>
      <c r="D20">
        <v>0</v>
      </c>
      <c r="E20">
        <v>34</v>
      </c>
      <c r="F20">
        <v>0</v>
      </c>
      <c r="G20">
        <v>15</v>
      </c>
    </row>
    <row r="21" spans="1:7" ht="15">
      <c r="A21" s="8"/>
      <c r="B21" s="8" t="s">
        <v>75</v>
      </c>
      <c r="C21" s="8"/>
      <c r="D21" s="8">
        <f>SUM(D18:D20)</f>
        <v>109</v>
      </c>
      <c r="E21" s="8">
        <f>SUM(E18:E20)</f>
        <v>119</v>
      </c>
      <c r="F21" s="8">
        <f>SUM(F18:F20)</f>
        <v>63</v>
      </c>
      <c r="G21" s="8">
        <f>SUM(G18:G20)</f>
        <v>63</v>
      </c>
    </row>
  </sheetData>
  <sheetProtection/>
  <mergeCells count="1">
    <mergeCell ref="D16:G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.00390625" style="0" customWidth="1"/>
    <col min="2" max="2" width="16.28125" style="0" customWidth="1"/>
  </cols>
  <sheetData>
    <row r="1" ht="15">
      <c r="A1" t="s">
        <v>60</v>
      </c>
    </row>
    <row r="3" spans="1:7" ht="15">
      <c r="A3" s="7"/>
      <c r="B3" s="7"/>
      <c r="C3" s="7"/>
      <c r="D3" s="7"/>
      <c r="E3" s="7"/>
      <c r="F3" s="22" t="s">
        <v>87</v>
      </c>
      <c r="G3" s="22"/>
    </row>
    <row r="4" spans="1:7" ht="15">
      <c r="A4" s="8"/>
      <c r="B4" s="8"/>
      <c r="C4" s="8" t="s">
        <v>61</v>
      </c>
      <c r="D4" s="8" t="s">
        <v>55</v>
      </c>
      <c r="E4" s="8" t="s">
        <v>59</v>
      </c>
      <c r="F4" s="8" t="s">
        <v>125</v>
      </c>
      <c r="G4" s="8" t="s">
        <v>126</v>
      </c>
    </row>
    <row r="5" ht="15">
      <c r="A5" t="s">
        <v>58</v>
      </c>
    </row>
    <row r="6" spans="2:7" ht="15">
      <c r="B6" t="s">
        <v>62</v>
      </c>
      <c r="C6" s="11">
        <f>'plot data'!G203</f>
        <v>2157.8123044999984</v>
      </c>
      <c r="D6" t="s">
        <v>49</v>
      </c>
      <c r="E6" s="6">
        <f>prices!F3</f>
        <v>0.17777777777777778</v>
      </c>
      <c r="F6" s="14">
        <f>C6*E6</f>
        <v>383.61107635555527</v>
      </c>
      <c r="G6" s="16">
        <f>F6/C6*1000</f>
        <v>177.77777777777777</v>
      </c>
    </row>
    <row r="7" spans="3:7" ht="15">
      <c r="C7" s="12"/>
      <c r="F7" s="12"/>
      <c r="G7" s="6"/>
    </row>
    <row r="8" spans="1:7" ht="15">
      <c r="A8" t="s">
        <v>85</v>
      </c>
      <c r="C8" s="12"/>
      <c r="F8" s="12"/>
      <c r="G8" s="6"/>
    </row>
    <row r="9" spans="2:7" ht="15">
      <c r="B9" t="s">
        <v>46</v>
      </c>
      <c r="C9" s="12">
        <f>prices!D14</f>
        <v>25</v>
      </c>
      <c r="D9" t="s">
        <v>49</v>
      </c>
      <c r="E9" s="6">
        <f>prices!F4</f>
        <v>0.5555555555555556</v>
      </c>
      <c r="F9" s="12">
        <f>C9*E9</f>
        <v>13.88888888888889</v>
      </c>
      <c r="G9" s="6"/>
    </row>
    <row r="10" spans="2:7" ht="15">
      <c r="B10" t="s">
        <v>56</v>
      </c>
      <c r="C10" s="11">
        <f>'plot data'!J203</f>
        <v>183.02569800000003</v>
      </c>
      <c r="D10" t="s">
        <v>49</v>
      </c>
      <c r="E10" s="6">
        <f>prices!F4</f>
        <v>0.5555555555555556</v>
      </c>
      <c r="F10" s="12">
        <f>C10*E10</f>
        <v>101.68094333333336</v>
      </c>
      <c r="G10" s="6"/>
    </row>
    <row r="11" spans="2:7" ht="15">
      <c r="B11" t="s">
        <v>81</v>
      </c>
      <c r="C11" s="12"/>
      <c r="F11" s="13">
        <f>SUM(F9:F10)</f>
        <v>115.56983222222225</v>
      </c>
      <c r="G11" s="16">
        <f>F11/C6*1000</f>
        <v>53.55879748262059</v>
      </c>
    </row>
    <row r="12" spans="3:7" ht="15">
      <c r="C12" s="12"/>
      <c r="F12" s="12"/>
      <c r="G12" s="6"/>
    </row>
    <row r="13" spans="1:7" ht="15">
      <c r="A13" t="s">
        <v>69</v>
      </c>
      <c r="C13" s="12"/>
      <c r="F13" s="12"/>
      <c r="G13" s="6"/>
    </row>
    <row r="14" spans="2:7" ht="15">
      <c r="B14" t="s">
        <v>79</v>
      </c>
      <c r="C14" s="11">
        <f>'plot data'!AA203</f>
        <v>26.775</v>
      </c>
      <c r="D14" t="s">
        <v>70</v>
      </c>
      <c r="E14" s="6">
        <f>prices!F8</f>
        <v>1.7777777777777777</v>
      </c>
      <c r="F14" s="12">
        <f>C14*E14</f>
        <v>47.599999999999994</v>
      </c>
      <c r="G14" s="6"/>
    </row>
    <row r="15" spans="2:7" ht="15">
      <c r="B15" t="s">
        <v>80</v>
      </c>
      <c r="C15" s="11">
        <f>'plot data'!AB203</f>
        <v>43.465</v>
      </c>
      <c r="D15" t="s">
        <v>70</v>
      </c>
      <c r="E15" s="6">
        <f>prices!F9</f>
        <v>1.1111111111111112</v>
      </c>
      <c r="F15" s="12">
        <f>C15*E15</f>
        <v>48.29444444444445</v>
      </c>
      <c r="G15" s="6"/>
    </row>
    <row r="16" spans="2:7" ht="15">
      <c r="B16" t="s">
        <v>64</v>
      </c>
      <c r="C16" s="11">
        <f>'plot data'!AC203</f>
        <v>17.68</v>
      </c>
      <c r="D16" t="s">
        <v>70</v>
      </c>
      <c r="E16" s="6">
        <f>prices!F10</f>
        <v>0.5555555555555556</v>
      </c>
      <c r="F16" s="12">
        <f>C16*E16</f>
        <v>9.822222222222223</v>
      </c>
      <c r="G16" s="6"/>
    </row>
    <row r="17" spans="2:7" ht="15">
      <c r="B17" t="s">
        <v>67</v>
      </c>
      <c r="C17" s="12">
        <f>SUM(C14:C16)</f>
        <v>87.92000000000002</v>
      </c>
      <c r="F17" s="13">
        <f>SUM(F14:F16)</f>
        <v>105.71666666666667</v>
      </c>
      <c r="G17" s="16">
        <f>F17/C6*1000</f>
        <v>48.992521938168764</v>
      </c>
    </row>
    <row r="18" spans="6:7" ht="15">
      <c r="F18" s="12"/>
      <c r="G18" s="6"/>
    </row>
    <row r="19" spans="1:7" ht="15">
      <c r="A19" s="15" t="s">
        <v>86</v>
      </c>
      <c r="B19" s="15"/>
      <c r="C19" s="15"/>
      <c r="D19" s="15"/>
      <c r="E19" s="15"/>
      <c r="F19" s="16">
        <f>F11+F17</f>
        <v>221.2864988888889</v>
      </c>
      <c r="G19" s="16">
        <f>F19/C6*1000</f>
        <v>102.55131942078935</v>
      </c>
    </row>
    <row r="21" spans="1:6" ht="15">
      <c r="A21" t="s">
        <v>123</v>
      </c>
      <c r="F21" s="14">
        <f>F6-F19</f>
        <v>162.32457746666637</v>
      </c>
    </row>
    <row r="23" spans="1:7" ht="15">
      <c r="A23" s="8" t="s">
        <v>124</v>
      </c>
      <c r="B23" s="8"/>
      <c r="C23" s="8"/>
      <c r="D23" s="8"/>
      <c r="E23" s="8"/>
      <c r="F23" s="17">
        <f>F21/C17</f>
        <v>1.846275903851983</v>
      </c>
      <c r="G23" s="8"/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1"/>
  <sheetViews>
    <sheetView zoomScalePageLayoutView="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" sqref="T2"/>
    </sheetView>
  </sheetViews>
  <sheetFormatPr defaultColWidth="9.140625" defaultRowHeight="15"/>
  <sheetData>
    <row r="1" spans="1:22" ht="15">
      <c r="A1" t="s">
        <v>0</v>
      </c>
      <c r="B1" t="s">
        <v>1</v>
      </c>
      <c r="D1" t="s">
        <v>91</v>
      </c>
      <c r="E1" t="s">
        <v>92</v>
      </c>
      <c r="F1" t="s">
        <v>93</v>
      </c>
      <c r="H1" t="s">
        <v>94</v>
      </c>
      <c r="I1" t="s">
        <v>95</v>
      </c>
      <c r="J1" t="s">
        <v>96</v>
      </c>
      <c r="L1" t="s">
        <v>97</v>
      </c>
      <c r="M1" t="s">
        <v>98</v>
      </c>
      <c r="N1" t="s">
        <v>99</v>
      </c>
      <c r="P1" t="s">
        <v>100</v>
      </c>
      <c r="Q1" t="s">
        <v>101</v>
      </c>
      <c r="R1" t="s">
        <v>102</v>
      </c>
      <c r="T1" t="s">
        <v>65</v>
      </c>
      <c r="U1" t="s">
        <v>66</v>
      </c>
      <c r="V1" t="s">
        <v>74</v>
      </c>
    </row>
    <row r="2" spans="1:22" ht="15">
      <c r="A2">
        <v>20202</v>
      </c>
      <c r="B2">
        <v>2050201</v>
      </c>
      <c r="D2">
        <f>IF('plot data'!$E2=1,prices!$D$18,0)</f>
        <v>0</v>
      </c>
      <c r="E2">
        <f>IF('plot data'!$E2=1,prices!$D$19,0)</f>
        <v>0</v>
      </c>
      <c r="F2">
        <f>IF('plot data'!$E2=1,prices!$D$20,0)</f>
        <v>0</v>
      </c>
      <c r="H2">
        <f>IF('plot data'!$E2=2,prices!$E$18,0)</f>
        <v>21</v>
      </c>
      <c r="I2">
        <f>IF('plot data'!$E2=2,prices!$E$19,0)</f>
        <v>64</v>
      </c>
      <c r="J2">
        <f>IF('plot data'!$E2=2,prices!$E$20,0)</f>
        <v>34</v>
      </c>
      <c r="L2">
        <f>IF('plot data'!$E2=3,prices!$F$18,0)</f>
        <v>0</v>
      </c>
      <c r="M2">
        <f>IF('plot data'!$E2=3,prices!$F$19,0)</f>
        <v>0</v>
      </c>
      <c r="N2">
        <f>IF('plot data'!$E2=3,prices!$F$20,0)</f>
        <v>0</v>
      </c>
      <c r="P2">
        <f>IF('plot data'!$E2=4,prices!$G$18,0)</f>
        <v>0</v>
      </c>
      <c r="Q2">
        <f>IF('plot data'!$E2=4,prices!$G$19,0)</f>
        <v>0</v>
      </c>
      <c r="R2">
        <f>IF('plot data'!$E2=4,prices!$G$20,0)</f>
        <v>0</v>
      </c>
      <c r="T2">
        <f>D2+H2+L2+P2</f>
        <v>21</v>
      </c>
      <c r="U2">
        <f>E2+I2+M2+Q2</f>
        <v>64</v>
      </c>
      <c r="V2">
        <f>F2+J2+N2+R2</f>
        <v>34</v>
      </c>
    </row>
    <row r="3" spans="1:22" ht="15">
      <c r="A3">
        <v>10501</v>
      </c>
      <c r="B3">
        <v>1040401</v>
      </c>
      <c r="D3">
        <f>IF('plot data'!$E3=1,prices!$D$18,0)</f>
        <v>0</v>
      </c>
      <c r="E3">
        <f>IF('plot data'!$E3=1,prices!$D$19,0)</f>
        <v>0</v>
      </c>
      <c r="F3">
        <f>IF('plot data'!$E3=1,prices!$D$20,0)</f>
        <v>0</v>
      </c>
      <c r="H3">
        <f>IF('plot data'!$E3=2,prices!$E$18,0)</f>
        <v>21</v>
      </c>
      <c r="I3">
        <f>IF('plot data'!$E3=2,prices!$E$19,0)</f>
        <v>64</v>
      </c>
      <c r="J3">
        <f>IF('plot data'!$E3=2,prices!$E$20,0)</f>
        <v>34</v>
      </c>
      <c r="L3">
        <f>IF('plot data'!$E3=3,prices!$F$18,0)</f>
        <v>0</v>
      </c>
      <c r="M3">
        <f>IF('plot data'!$E3=3,prices!$F$19,0)</f>
        <v>0</v>
      </c>
      <c r="N3">
        <f>IF('plot data'!$E3=3,prices!$F$20,0)</f>
        <v>0</v>
      </c>
      <c r="P3">
        <f>IF('plot data'!$E3=4,prices!$G$18,0)</f>
        <v>0</v>
      </c>
      <c r="Q3">
        <f>IF('plot data'!$E3=4,prices!$G$19,0)</f>
        <v>0</v>
      </c>
      <c r="R3">
        <f>IF('plot data'!$E3=4,prices!$G$20,0)</f>
        <v>0</v>
      </c>
      <c r="T3">
        <f aca="true" t="shared" si="0" ref="T3:T66">D3+H3+L3+P3</f>
        <v>21</v>
      </c>
      <c r="U3">
        <f aca="true" t="shared" si="1" ref="U3:U66">E3+I3+M3+Q3</f>
        <v>64</v>
      </c>
      <c r="V3">
        <f aca="true" t="shared" si="2" ref="V3:V66">F3+J3+N3+R3</f>
        <v>34</v>
      </c>
    </row>
    <row r="4" spans="1:22" ht="15">
      <c r="A4">
        <v>10203</v>
      </c>
      <c r="B4">
        <v>2030101</v>
      </c>
      <c r="D4">
        <f>IF('plot data'!$E4=1,prices!$D$18,0)</f>
        <v>0</v>
      </c>
      <c r="E4">
        <f>IF('plot data'!$E4=1,prices!$D$19,0)</f>
        <v>0</v>
      </c>
      <c r="F4">
        <f>IF('plot data'!$E4=1,prices!$D$20,0)</f>
        <v>0</v>
      </c>
      <c r="H4">
        <f>IF('plot data'!$E4=2,prices!$E$18,0)</f>
        <v>21</v>
      </c>
      <c r="I4">
        <f>IF('plot data'!$E4=2,prices!$E$19,0)</f>
        <v>64</v>
      </c>
      <c r="J4">
        <f>IF('plot data'!$E4=2,prices!$E$20,0)</f>
        <v>34</v>
      </c>
      <c r="L4">
        <f>IF('plot data'!$E4=3,prices!$F$18,0)</f>
        <v>0</v>
      </c>
      <c r="M4">
        <f>IF('plot data'!$E4=3,prices!$F$19,0)</f>
        <v>0</v>
      </c>
      <c r="N4">
        <f>IF('plot data'!$E4=3,prices!$F$20,0)</f>
        <v>0</v>
      </c>
      <c r="P4">
        <f>IF('plot data'!$E4=4,prices!$G$18,0)</f>
        <v>0</v>
      </c>
      <c r="Q4">
        <f>IF('plot data'!$E4=4,prices!$G$19,0)</f>
        <v>0</v>
      </c>
      <c r="R4">
        <f>IF('plot data'!$E4=4,prices!$G$20,0)</f>
        <v>0</v>
      </c>
      <c r="T4">
        <f t="shared" si="0"/>
        <v>21</v>
      </c>
      <c r="U4">
        <f t="shared" si="1"/>
        <v>64</v>
      </c>
      <c r="V4">
        <f t="shared" si="2"/>
        <v>34</v>
      </c>
    </row>
    <row r="5" spans="1:22" ht="15">
      <c r="A5">
        <v>10504</v>
      </c>
      <c r="B5">
        <v>3010503</v>
      </c>
      <c r="D5">
        <f>IF('plot data'!$E5=1,prices!$D$18,0)</f>
        <v>0</v>
      </c>
      <c r="E5">
        <f>IF('plot data'!$E5=1,prices!$D$19,0)</f>
        <v>0</v>
      </c>
      <c r="F5">
        <f>IF('plot data'!$E5=1,prices!$D$20,0)</f>
        <v>0</v>
      </c>
      <c r="H5">
        <f>IF('plot data'!$E5=2,prices!$E$18,0)</f>
        <v>21</v>
      </c>
      <c r="I5">
        <f>IF('plot data'!$E5=2,prices!$E$19,0)</f>
        <v>64</v>
      </c>
      <c r="J5">
        <f>IF('plot data'!$E5=2,prices!$E$20,0)</f>
        <v>34</v>
      </c>
      <c r="L5">
        <f>IF('plot data'!$E5=3,prices!$F$18,0)</f>
        <v>0</v>
      </c>
      <c r="M5">
        <f>IF('plot data'!$E5=3,prices!$F$19,0)</f>
        <v>0</v>
      </c>
      <c r="N5">
        <f>IF('plot data'!$E5=3,prices!$F$20,0)</f>
        <v>0</v>
      </c>
      <c r="P5">
        <f>IF('plot data'!$E5=4,prices!$G$18,0)</f>
        <v>0</v>
      </c>
      <c r="Q5">
        <f>IF('plot data'!$E5=4,prices!$G$19,0)</f>
        <v>0</v>
      </c>
      <c r="R5">
        <f>IF('plot data'!$E5=4,prices!$G$20,0)</f>
        <v>0</v>
      </c>
      <c r="T5">
        <f t="shared" si="0"/>
        <v>21</v>
      </c>
      <c r="U5">
        <f t="shared" si="1"/>
        <v>64</v>
      </c>
      <c r="V5">
        <f t="shared" si="2"/>
        <v>34</v>
      </c>
    </row>
    <row r="6" spans="1:22" ht="15">
      <c r="A6">
        <v>20405</v>
      </c>
      <c r="B6">
        <v>3010104</v>
      </c>
      <c r="D6">
        <f>IF('plot data'!$E6=1,prices!$D$18,0)</f>
        <v>0</v>
      </c>
      <c r="E6">
        <f>IF('plot data'!$E6=1,prices!$D$19,0)</f>
        <v>0</v>
      </c>
      <c r="F6">
        <f>IF('plot data'!$E6=1,prices!$D$20,0)</f>
        <v>0</v>
      </c>
      <c r="H6">
        <f>IF('plot data'!$E6=2,prices!$E$18,0)</f>
        <v>21</v>
      </c>
      <c r="I6">
        <f>IF('plot data'!$E6=2,prices!$E$19,0)</f>
        <v>64</v>
      </c>
      <c r="J6">
        <f>IF('plot data'!$E6=2,prices!$E$20,0)</f>
        <v>34</v>
      </c>
      <c r="L6">
        <f>IF('plot data'!$E6=3,prices!$F$18,0)</f>
        <v>0</v>
      </c>
      <c r="M6">
        <f>IF('plot data'!$E6=3,prices!$F$19,0)</f>
        <v>0</v>
      </c>
      <c r="N6">
        <f>IF('plot data'!$E6=3,prices!$F$20,0)</f>
        <v>0</v>
      </c>
      <c r="P6">
        <f>IF('plot data'!$E6=4,prices!$G$18,0)</f>
        <v>0</v>
      </c>
      <c r="Q6">
        <f>IF('plot data'!$E6=4,prices!$G$19,0)</f>
        <v>0</v>
      </c>
      <c r="R6">
        <f>IF('plot data'!$E6=4,prices!$G$20,0)</f>
        <v>0</v>
      </c>
      <c r="T6">
        <f t="shared" si="0"/>
        <v>21</v>
      </c>
      <c r="U6">
        <f t="shared" si="1"/>
        <v>64</v>
      </c>
      <c r="V6">
        <f t="shared" si="2"/>
        <v>34</v>
      </c>
    </row>
    <row r="7" spans="1:22" ht="15">
      <c r="A7">
        <v>30201</v>
      </c>
      <c r="B7">
        <v>1040304</v>
      </c>
      <c r="D7">
        <f>IF('plot data'!$E7=1,prices!$D$18,0)</f>
        <v>0</v>
      </c>
      <c r="E7">
        <f>IF('plot data'!$E7=1,prices!$D$19,0)</f>
        <v>0</v>
      </c>
      <c r="F7">
        <f>IF('plot data'!$E7=1,prices!$D$20,0)</f>
        <v>0</v>
      </c>
      <c r="H7">
        <f>IF('plot data'!$E7=2,prices!$E$18,0)</f>
        <v>21</v>
      </c>
      <c r="I7">
        <f>IF('plot data'!$E7=2,prices!$E$19,0)</f>
        <v>64</v>
      </c>
      <c r="J7">
        <f>IF('plot data'!$E7=2,prices!$E$20,0)</f>
        <v>34</v>
      </c>
      <c r="L7">
        <f>IF('plot data'!$E7=3,prices!$F$18,0)</f>
        <v>0</v>
      </c>
      <c r="M7">
        <f>IF('plot data'!$E7=3,prices!$F$19,0)</f>
        <v>0</v>
      </c>
      <c r="N7">
        <f>IF('plot data'!$E7=3,prices!$F$20,0)</f>
        <v>0</v>
      </c>
      <c r="P7">
        <f>IF('plot data'!$E7=4,prices!$G$18,0)</f>
        <v>0</v>
      </c>
      <c r="Q7">
        <f>IF('plot data'!$E7=4,prices!$G$19,0)</f>
        <v>0</v>
      </c>
      <c r="R7">
        <f>IF('plot data'!$E7=4,prices!$G$20,0)</f>
        <v>0</v>
      </c>
      <c r="T7">
        <f t="shared" si="0"/>
        <v>21</v>
      </c>
      <c r="U7">
        <f t="shared" si="1"/>
        <v>64</v>
      </c>
      <c r="V7">
        <f t="shared" si="2"/>
        <v>34</v>
      </c>
    </row>
    <row r="8" spans="1:22" ht="15">
      <c r="A8">
        <v>30808</v>
      </c>
      <c r="B8">
        <v>2040301</v>
      </c>
      <c r="D8">
        <f>IF('plot data'!$E8=1,prices!$D$18,0)</f>
        <v>0</v>
      </c>
      <c r="E8">
        <f>IF('plot data'!$E8=1,prices!$D$19,0)</f>
        <v>0</v>
      </c>
      <c r="F8">
        <f>IF('plot data'!$E8=1,prices!$D$20,0)</f>
        <v>0</v>
      </c>
      <c r="H8">
        <f>IF('plot data'!$E8=2,prices!$E$18,0)</f>
        <v>21</v>
      </c>
      <c r="I8">
        <f>IF('plot data'!$E8=2,prices!$E$19,0)</f>
        <v>64</v>
      </c>
      <c r="J8">
        <f>IF('plot data'!$E8=2,prices!$E$20,0)</f>
        <v>34</v>
      </c>
      <c r="L8">
        <f>IF('plot data'!$E8=3,prices!$F$18,0)</f>
        <v>0</v>
      </c>
      <c r="M8">
        <f>IF('plot data'!$E8=3,prices!$F$19,0)</f>
        <v>0</v>
      </c>
      <c r="N8">
        <f>IF('plot data'!$E8=3,prices!$F$20,0)</f>
        <v>0</v>
      </c>
      <c r="P8">
        <f>IF('plot data'!$E8=4,prices!$G$18,0)</f>
        <v>0</v>
      </c>
      <c r="Q8">
        <f>IF('plot data'!$E8=4,prices!$G$19,0)</f>
        <v>0</v>
      </c>
      <c r="R8">
        <f>IF('plot data'!$E8=4,prices!$G$20,0)</f>
        <v>0</v>
      </c>
      <c r="T8">
        <f t="shared" si="0"/>
        <v>21</v>
      </c>
      <c r="U8">
        <f t="shared" si="1"/>
        <v>64</v>
      </c>
      <c r="V8">
        <f t="shared" si="2"/>
        <v>34</v>
      </c>
    </row>
    <row r="9" spans="1:22" ht="15">
      <c r="A9">
        <v>10302</v>
      </c>
      <c r="B9">
        <v>1030201</v>
      </c>
      <c r="D9">
        <f>IF('plot data'!$E9=1,prices!$D$18,0)</f>
        <v>0</v>
      </c>
      <c r="E9">
        <f>IF('plot data'!$E9=1,prices!$D$19,0)</f>
        <v>0</v>
      </c>
      <c r="F9">
        <f>IF('plot data'!$E9=1,prices!$D$20,0)</f>
        <v>0</v>
      </c>
      <c r="H9">
        <f>IF('plot data'!$E9=2,prices!$E$18,0)</f>
        <v>21</v>
      </c>
      <c r="I9">
        <f>IF('plot data'!$E9=2,prices!$E$19,0)</f>
        <v>64</v>
      </c>
      <c r="J9">
        <f>IF('plot data'!$E9=2,prices!$E$20,0)</f>
        <v>34</v>
      </c>
      <c r="L9">
        <f>IF('plot data'!$E9=3,prices!$F$18,0)</f>
        <v>0</v>
      </c>
      <c r="M9">
        <f>IF('plot data'!$E9=3,prices!$F$19,0)</f>
        <v>0</v>
      </c>
      <c r="N9">
        <f>IF('plot data'!$E9=3,prices!$F$20,0)</f>
        <v>0</v>
      </c>
      <c r="P9">
        <f>IF('plot data'!$E9=4,prices!$G$18,0)</f>
        <v>0</v>
      </c>
      <c r="Q9">
        <f>IF('plot data'!$E9=4,prices!$G$19,0)</f>
        <v>0</v>
      </c>
      <c r="R9">
        <f>IF('plot data'!$E9=4,prices!$G$20,0)</f>
        <v>0</v>
      </c>
      <c r="T9">
        <f t="shared" si="0"/>
        <v>21</v>
      </c>
      <c r="U9">
        <f t="shared" si="1"/>
        <v>64</v>
      </c>
      <c r="V9">
        <f t="shared" si="2"/>
        <v>34</v>
      </c>
    </row>
    <row r="10" spans="1:22" ht="15">
      <c r="A10">
        <v>30401</v>
      </c>
      <c r="B10">
        <v>2040703</v>
      </c>
      <c r="D10">
        <f>IF('plot data'!$E10=1,prices!$D$18,0)</f>
        <v>0</v>
      </c>
      <c r="E10">
        <f>IF('plot data'!$E10=1,prices!$D$19,0)</f>
        <v>0</v>
      </c>
      <c r="F10">
        <f>IF('plot data'!$E10=1,prices!$D$20,0)</f>
        <v>0</v>
      </c>
      <c r="H10">
        <f>IF('plot data'!$E10=2,prices!$E$18,0)</f>
        <v>21</v>
      </c>
      <c r="I10">
        <f>IF('plot data'!$E10=2,prices!$E$19,0)</f>
        <v>64</v>
      </c>
      <c r="J10">
        <f>IF('plot data'!$E10=2,prices!$E$20,0)</f>
        <v>34</v>
      </c>
      <c r="L10">
        <f>IF('plot data'!$E10=3,prices!$F$18,0)</f>
        <v>0</v>
      </c>
      <c r="M10">
        <f>IF('plot data'!$E10=3,prices!$F$19,0)</f>
        <v>0</v>
      </c>
      <c r="N10">
        <f>IF('plot data'!$E10=3,prices!$F$20,0)</f>
        <v>0</v>
      </c>
      <c r="P10">
        <f>IF('plot data'!$E10=4,prices!$G$18,0)</f>
        <v>0</v>
      </c>
      <c r="Q10">
        <f>IF('plot data'!$E10=4,prices!$G$19,0)</f>
        <v>0</v>
      </c>
      <c r="R10">
        <f>IF('plot data'!$E10=4,prices!$G$20,0)</f>
        <v>0</v>
      </c>
      <c r="T10">
        <f t="shared" si="0"/>
        <v>21</v>
      </c>
      <c r="U10">
        <f t="shared" si="1"/>
        <v>64</v>
      </c>
      <c r="V10">
        <f t="shared" si="2"/>
        <v>34</v>
      </c>
    </row>
    <row r="11" spans="1:22" ht="15">
      <c r="A11">
        <v>10604</v>
      </c>
      <c r="B11">
        <v>1030410</v>
      </c>
      <c r="D11">
        <f>IF('plot data'!$E11=1,prices!$D$18,0)</f>
        <v>0</v>
      </c>
      <c r="E11">
        <f>IF('plot data'!$E11=1,prices!$D$19,0)</f>
        <v>0</v>
      </c>
      <c r="F11">
        <f>IF('plot data'!$E11=1,prices!$D$20,0)</f>
        <v>0</v>
      </c>
      <c r="H11">
        <f>IF('plot data'!$E11=2,prices!$E$18,0)</f>
        <v>21</v>
      </c>
      <c r="I11">
        <f>IF('plot data'!$E11=2,prices!$E$19,0)</f>
        <v>64</v>
      </c>
      <c r="J11">
        <f>IF('plot data'!$E11=2,prices!$E$20,0)</f>
        <v>34</v>
      </c>
      <c r="L11">
        <f>IF('plot data'!$E11=3,prices!$F$18,0)</f>
        <v>0</v>
      </c>
      <c r="M11">
        <f>IF('plot data'!$E11=3,prices!$F$19,0)</f>
        <v>0</v>
      </c>
      <c r="N11">
        <f>IF('plot data'!$E11=3,prices!$F$20,0)</f>
        <v>0</v>
      </c>
      <c r="P11">
        <f>IF('plot data'!$E11=4,prices!$G$18,0)</f>
        <v>0</v>
      </c>
      <c r="Q11">
        <f>IF('plot data'!$E11=4,prices!$G$19,0)</f>
        <v>0</v>
      </c>
      <c r="R11">
        <f>IF('plot data'!$E11=4,prices!$G$20,0)</f>
        <v>0</v>
      </c>
      <c r="T11">
        <f t="shared" si="0"/>
        <v>21</v>
      </c>
      <c r="U11">
        <f t="shared" si="1"/>
        <v>64</v>
      </c>
      <c r="V11">
        <f t="shared" si="2"/>
        <v>34</v>
      </c>
    </row>
    <row r="12" spans="1:22" ht="15">
      <c r="A12">
        <v>30902</v>
      </c>
      <c r="B12">
        <v>1010203</v>
      </c>
      <c r="D12">
        <f>IF('plot data'!$E12=1,prices!$D$18,0)</f>
        <v>0</v>
      </c>
      <c r="E12">
        <f>IF('plot data'!$E12=1,prices!$D$19,0)</f>
        <v>0</v>
      </c>
      <c r="F12">
        <f>IF('plot data'!$E12=1,prices!$D$20,0)</f>
        <v>0</v>
      </c>
      <c r="H12">
        <f>IF('plot data'!$E12=2,prices!$E$18,0)</f>
        <v>21</v>
      </c>
      <c r="I12">
        <f>IF('plot data'!$E12=2,prices!$E$19,0)</f>
        <v>64</v>
      </c>
      <c r="J12">
        <f>IF('plot data'!$E12=2,prices!$E$20,0)</f>
        <v>34</v>
      </c>
      <c r="L12">
        <f>IF('plot data'!$E12=3,prices!$F$18,0)</f>
        <v>0</v>
      </c>
      <c r="M12">
        <f>IF('plot data'!$E12=3,prices!$F$19,0)</f>
        <v>0</v>
      </c>
      <c r="N12">
        <f>IF('plot data'!$E12=3,prices!$F$20,0)</f>
        <v>0</v>
      </c>
      <c r="P12">
        <f>IF('plot data'!$E12=4,prices!$G$18,0)</f>
        <v>0</v>
      </c>
      <c r="Q12">
        <f>IF('plot data'!$E12=4,prices!$G$19,0)</f>
        <v>0</v>
      </c>
      <c r="R12">
        <f>IF('plot data'!$E12=4,prices!$G$20,0)</f>
        <v>0</v>
      </c>
      <c r="T12">
        <f t="shared" si="0"/>
        <v>21</v>
      </c>
      <c r="U12">
        <f t="shared" si="1"/>
        <v>64</v>
      </c>
      <c r="V12">
        <f t="shared" si="2"/>
        <v>34</v>
      </c>
    </row>
    <row r="13" spans="1:22" ht="15">
      <c r="A13">
        <v>30302</v>
      </c>
      <c r="B13">
        <v>1030404</v>
      </c>
      <c r="D13">
        <f>IF('plot data'!$E13=1,prices!$D$18,0)</f>
        <v>0</v>
      </c>
      <c r="E13">
        <f>IF('plot data'!$E13=1,prices!$D$19,0)</f>
        <v>0</v>
      </c>
      <c r="F13">
        <f>IF('plot data'!$E13=1,prices!$D$20,0)</f>
        <v>0</v>
      </c>
      <c r="H13">
        <f>IF('plot data'!$E13=2,prices!$E$18,0)</f>
        <v>21</v>
      </c>
      <c r="I13">
        <f>IF('plot data'!$E13=2,prices!$E$19,0)</f>
        <v>64</v>
      </c>
      <c r="J13">
        <f>IF('plot data'!$E13=2,prices!$E$20,0)</f>
        <v>34</v>
      </c>
      <c r="L13">
        <f>IF('plot data'!$E13=3,prices!$F$18,0)</f>
        <v>0</v>
      </c>
      <c r="M13">
        <f>IF('plot data'!$E13=3,prices!$F$19,0)</f>
        <v>0</v>
      </c>
      <c r="N13">
        <f>IF('plot data'!$E13=3,prices!$F$20,0)</f>
        <v>0</v>
      </c>
      <c r="P13">
        <f>IF('plot data'!$E13=4,prices!$G$18,0)</f>
        <v>0</v>
      </c>
      <c r="Q13">
        <f>IF('plot data'!$E13=4,prices!$G$19,0)</f>
        <v>0</v>
      </c>
      <c r="R13">
        <f>IF('plot data'!$E13=4,prices!$G$20,0)</f>
        <v>0</v>
      </c>
      <c r="T13">
        <f t="shared" si="0"/>
        <v>21</v>
      </c>
      <c r="U13">
        <f t="shared" si="1"/>
        <v>64</v>
      </c>
      <c r="V13">
        <f t="shared" si="2"/>
        <v>34</v>
      </c>
    </row>
    <row r="14" spans="1:22" ht="15">
      <c r="A14">
        <v>10404</v>
      </c>
      <c r="B14">
        <v>2040604</v>
      </c>
      <c r="D14">
        <f>IF('plot data'!$E14=1,prices!$D$18,0)</f>
        <v>0</v>
      </c>
      <c r="E14">
        <f>IF('plot data'!$E14=1,prices!$D$19,0)</f>
        <v>0</v>
      </c>
      <c r="F14">
        <f>IF('plot data'!$E14=1,prices!$D$20,0)</f>
        <v>0</v>
      </c>
      <c r="H14">
        <f>IF('plot data'!$E14=2,prices!$E$18,0)</f>
        <v>21</v>
      </c>
      <c r="I14">
        <f>IF('plot data'!$E14=2,prices!$E$19,0)</f>
        <v>64</v>
      </c>
      <c r="J14">
        <f>IF('plot data'!$E14=2,prices!$E$20,0)</f>
        <v>34</v>
      </c>
      <c r="L14">
        <f>IF('plot data'!$E14=3,prices!$F$18,0)</f>
        <v>0</v>
      </c>
      <c r="M14">
        <f>IF('plot data'!$E14=3,prices!$F$19,0)</f>
        <v>0</v>
      </c>
      <c r="N14">
        <f>IF('plot data'!$E14=3,prices!$F$20,0)</f>
        <v>0</v>
      </c>
      <c r="P14">
        <f>IF('plot data'!$E14=4,prices!$G$18,0)</f>
        <v>0</v>
      </c>
      <c r="Q14">
        <f>IF('plot data'!$E14=4,prices!$G$19,0)</f>
        <v>0</v>
      </c>
      <c r="R14">
        <f>IF('plot data'!$E14=4,prices!$G$20,0)</f>
        <v>0</v>
      </c>
      <c r="T14">
        <f t="shared" si="0"/>
        <v>21</v>
      </c>
      <c r="U14">
        <f t="shared" si="1"/>
        <v>64</v>
      </c>
      <c r="V14">
        <f t="shared" si="2"/>
        <v>34</v>
      </c>
    </row>
    <row r="15" spans="1:22" ht="15">
      <c r="A15">
        <v>10605</v>
      </c>
      <c r="B15">
        <v>2040501</v>
      </c>
      <c r="D15">
        <f>IF('plot data'!$E15=1,prices!$D$18,0)</f>
        <v>0</v>
      </c>
      <c r="E15">
        <f>IF('plot data'!$E15=1,prices!$D$19,0)</f>
        <v>0</v>
      </c>
      <c r="F15">
        <f>IF('plot data'!$E15=1,prices!$D$20,0)</f>
        <v>0</v>
      </c>
      <c r="H15">
        <f>IF('plot data'!$E15=2,prices!$E$18,0)</f>
        <v>21</v>
      </c>
      <c r="I15">
        <f>IF('plot data'!$E15=2,prices!$E$19,0)</f>
        <v>64</v>
      </c>
      <c r="J15">
        <f>IF('plot data'!$E15=2,prices!$E$20,0)</f>
        <v>34</v>
      </c>
      <c r="L15">
        <f>IF('plot data'!$E15=3,prices!$F$18,0)</f>
        <v>0</v>
      </c>
      <c r="M15">
        <f>IF('plot data'!$E15=3,prices!$F$19,0)</f>
        <v>0</v>
      </c>
      <c r="N15">
        <f>IF('plot data'!$E15=3,prices!$F$20,0)</f>
        <v>0</v>
      </c>
      <c r="P15">
        <f>IF('plot data'!$E15=4,prices!$G$18,0)</f>
        <v>0</v>
      </c>
      <c r="Q15">
        <f>IF('plot data'!$E15=4,prices!$G$19,0)</f>
        <v>0</v>
      </c>
      <c r="R15">
        <f>IF('plot data'!$E15=4,prices!$G$20,0)</f>
        <v>0</v>
      </c>
      <c r="T15">
        <f t="shared" si="0"/>
        <v>21</v>
      </c>
      <c r="U15">
        <f t="shared" si="1"/>
        <v>64</v>
      </c>
      <c r="V15">
        <f t="shared" si="2"/>
        <v>34</v>
      </c>
    </row>
    <row r="16" spans="1:22" ht="15">
      <c r="A16">
        <v>30406</v>
      </c>
      <c r="B16">
        <v>1060502</v>
      </c>
      <c r="D16">
        <f>IF('plot data'!$E16=1,prices!$D$18,0)</f>
        <v>0</v>
      </c>
      <c r="E16">
        <f>IF('plot data'!$E16=1,prices!$D$19,0)</f>
        <v>0</v>
      </c>
      <c r="F16">
        <f>IF('plot data'!$E16=1,prices!$D$20,0)</f>
        <v>0</v>
      </c>
      <c r="H16">
        <f>IF('plot data'!$E16=2,prices!$E$18,0)</f>
        <v>21</v>
      </c>
      <c r="I16">
        <f>IF('plot data'!$E16=2,prices!$E$19,0)</f>
        <v>64</v>
      </c>
      <c r="J16">
        <f>IF('plot data'!$E16=2,prices!$E$20,0)</f>
        <v>34</v>
      </c>
      <c r="L16">
        <f>IF('plot data'!$E16=3,prices!$F$18,0)</f>
        <v>0</v>
      </c>
      <c r="M16">
        <f>IF('plot data'!$E16=3,prices!$F$19,0)</f>
        <v>0</v>
      </c>
      <c r="N16">
        <f>IF('plot data'!$E16=3,prices!$F$20,0)</f>
        <v>0</v>
      </c>
      <c r="P16">
        <f>IF('plot data'!$E16=4,prices!$G$18,0)</f>
        <v>0</v>
      </c>
      <c r="Q16">
        <f>IF('plot data'!$E16=4,prices!$G$19,0)</f>
        <v>0</v>
      </c>
      <c r="R16">
        <f>IF('plot data'!$E16=4,prices!$G$20,0)</f>
        <v>0</v>
      </c>
      <c r="T16">
        <f t="shared" si="0"/>
        <v>21</v>
      </c>
      <c r="U16">
        <f t="shared" si="1"/>
        <v>64</v>
      </c>
      <c r="V16">
        <f t="shared" si="2"/>
        <v>34</v>
      </c>
    </row>
    <row r="17" spans="1:22" ht="15">
      <c r="A17">
        <v>30705</v>
      </c>
      <c r="B17">
        <v>2040611</v>
      </c>
      <c r="D17">
        <f>IF('plot data'!$E17=1,prices!$D$18,0)</f>
        <v>0</v>
      </c>
      <c r="E17">
        <f>IF('plot data'!$E17=1,prices!$D$19,0)</f>
        <v>0</v>
      </c>
      <c r="F17">
        <f>IF('plot data'!$E17=1,prices!$D$20,0)</f>
        <v>0</v>
      </c>
      <c r="H17">
        <f>IF('plot data'!$E17=2,prices!$E$18,0)</f>
        <v>0</v>
      </c>
      <c r="I17">
        <f>IF('plot data'!$E17=2,prices!$E$19,0)</f>
        <v>0</v>
      </c>
      <c r="J17">
        <f>IF('plot data'!$E17=2,prices!$E$20,0)</f>
        <v>0</v>
      </c>
      <c r="L17">
        <f>IF('plot data'!$E17=3,prices!$F$18,0)</f>
        <v>36</v>
      </c>
      <c r="M17">
        <f>IF('plot data'!$E17=3,prices!$F$19,0)</f>
        <v>27</v>
      </c>
      <c r="N17">
        <f>IF('plot data'!$E17=3,prices!$F$20,0)</f>
        <v>0</v>
      </c>
      <c r="P17">
        <f>IF('plot data'!$E17=4,prices!$G$18,0)</f>
        <v>0</v>
      </c>
      <c r="Q17">
        <f>IF('plot data'!$E17=4,prices!$G$19,0)</f>
        <v>0</v>
      </c>
      <c r="R17">
        <f>IF('plot data'!$E17=4,prices!$G$20,0)</f>
        <v>0</v>
      </c>
      <c r="T17">
        <f t="shared" si="0"/>
        <v>36</v>
      </c>
      <c r="U17">
        <f t="shared" si="1"/>
        <v>27</v>
      </c>
      <c r="V17">
        <f t="shared" si="2"/>
        <v>0</v>
      </c>
    </row>
    <row r="18" spans="1:22" ht="15">
      <c r="A18">
        <v>20403</v>
      </c>
      <c r="B18">
        <v>3010502</v>
      </c>
      <c r="D18">
        <f>IF('plot data'!$E18=1,prices!$D$18,0)</f>
        <v>0</v>
      </c>
      <c r="E18">
        <f>IF('plot data'!$E18=1,prices!$D$19,0)</f>
        <v>0</v>
      </c>
      <c r="F18">
        <f>IF('plot data'!$E18=1,prices!$D$20,0)</f>
        <v>0</v>
      </c>
      <c r="H18">
        <f>IF('plot data'!$E18=2,prices!$E$18,0)</f>
        <v>0</v>
      </c>
      <c r="I18">
        <f>IF('plot data'!$E18=2,prices!$E$19,0)</f>
        <v>0</v>
      </c>
      <c r="J18">
        <f>IF('plot data'!$E18=2,prices!$E$20,0)</f>
        <v>0</v>
      </c>
      <c r="L18">
        <f>IF('plot data'!$E18=3,prices!$F$18,0)</f>
        <v>0</v>
      </c>
      <c r="M18">
        <f>IF('plot data'!$E18=3,prices!$F$19,0)</f>
        <v>0</v>
      </c>
      <c r="N18">
        <f>IF('plot data'!$E18=3,prices!$F$20,0)</f>
        <v>0</v>
      </c>
      <c r="P18">
        <f>IF('plot data'!$E18=4,prices!$G$18,0)</f>
        <v>21</v>
      </c>
      <c r="Q18">
        <f>IF('plot data'!$E18=4,prices!$G$19,0)</f>
        <v>27</v>
      </c>
      <c r="R18">
        <f>IF('plot data'!$E18=4,prices!$G$20,0)</f>
        <v>15</v>
      </c>
      <c r="T18">
        <f t="shared" si="0"/>
        <v>21</v>
      </c>
      <c r="U18">
        <f t="shared" si="1"/>
        <v>27</v>
      </c>
      <c r="V18">
        <f t="shared" si="2"/>
        <v>15</v>
      </c>
    </row>
    <row r="19" spans="1:22" ht="15">
      <c r="A19">
        <v>20205</v>
      </c>
      <c r="B19">
        <v>1030101</v>
      </c>
      <c r="D19">
        <f>IF('plot data'!$E19=1,prices!$D$18,0)</f>
        <v>0</v>
      </c>
      <c r="E19">
        <f>IF('plot data'!$E19=1,prices!$D$19,0)</f>
        <v>0</v>
      </c>
      <c r="F19">
        <f>IF('plot data'!$E19=1,prices!$D$20,0)</f>
        <v>0</v>
      </c>
      <c r="H19">
        <f>IF('plot data'!$E19=2,prices!$E$18,0)</f>
        <v>21</v>
      </c>
      <c r="I19">
        <f>IF('plot data'!$E19=2,prices!$E$19,0)</f>
        <v>64</v>
      </c>
      <c r="J19">
        <f>IF('plot data'!$E19=2,prices!$E$20,0)</f>
        <v>34</v>
      </c>
      <c r="L19">
        <f>IF('plot data'!$E19=3,prices!$F$18,0)</f>
        <v>0</v>
      </c>
      <c r="M19">
        <f>IF('plot data'!$E19=3,prices!$F$19,0)</f>
        <v>0</v>
      </c>
      <c r="N19">
        <f>IF('plot data'!$E19=3,prices!$F$20,0)</f>
        <v>0</v>
      </c>
      <c r="P19">
        <f>IF('plot data'!$E19=4,prices!$G$18,0)</f>
        <v>0</v>
      </c>
      <c r="Q19">
        <f>IF('plot data'!$E19=4,prices!$G$19,0)</f>
        <v>0</v>
      </c>
      <c r="R19">
        <f>IF('plot data'!$E19=4,prices!$G$20,0)</f>
        <v>0</v>
      </c>
      <c r="T19">
        <f t="shared" si="0"/>
        <v>21</v>
      </c>
      <c r="U19">
        <f t="shared" si="1"/>
        <v>64</v>
      </c>
      <c r="V19">
        <f t="shared" si="2"/>
        <v>34</v>
      </c>
    </row>
    <row r="20" spans="1:22" ht="15">
      <c r="A20">
        <v>20107</v>
      </c>
      <c r="B20">
        <v>2040401</v>
      </c>
      <c r="D20">
        <f>IF('plot data'!$E20=1,prices!$D$18,0)</f>
        <v>0</v>
      </c>
      <c r="E20">
        <f>IF('plot data'!$E20=1,prices!$D$19,0)</f>
        <v>0</v>
      </c>
      <c r="F20">
        <f>IF('plot data'!$E20=1,prices!$D$20,0)</f>
        <v>0</v>
      </c>
      <c r="H20">
        <f>IF('plot data'!$E20=2,prices!$E$18,0)</f>
        <v>21</v>
      </c>
      <c r="I20">
        <f>IF('plot data'!$E20=2,prices!$E$19,0)</f>
        <v>64</v>
      </c>
      <c r="J20">
        <f>IF('plot data'!$E20=2,prices!$E$20,0)</f>
        <v>34</v>
      </c>
      <c r="L20">
        <f>IF('plot data'!$E20=3,prices!$F$18,0)</f>
        <v>0</v>
      </c>
      <c r="M20">
        <f>IF('plot data'!$E20=3,prices!$F$19,0)</f>
        <v>0</v>
      </c>
      <c r="N20">
        <f>IF('plot data'!$E20=3,prices!$F$20,0)</f>
        <v>0</v>
      </c>
      <c r="P20">
        <f>IF('plot data'!$E20=4,prices!$G$18,0)</f>
        <v>0</v>
      </c>
      <c r="Q20">
        <f>IF('plot data'!$E20=4,prices!$G$19,0)</f>
        <v>0</v>
      </c>
      <c r="R20">
        <f>IF('plot data'!$E20=4,prices!$G$20,0)</f>
        <v>0</v>
      </c>
      <c r="T20">
        <f t="shared" si="0"/>
        <v>21</v>
      </c>
      <c r="U20">
        <f t="shared" si="1"/>
        <v>64</v>
      </c>
      <c r="V20">
        <f t="shared" si="2"/>
        <v>34</v>
      </c>
    </row>
    <row r="21" spans="1:22" ht="15">
      <c r="A21">
        <v>30305</v>
      </c>
      <c r="B21">
        <v>2050101</v>
      </c>
      <c r="D21">
        <f>IF('plot data'!$E21=1,prices!$D$18,0)</f>
        <v>0</v>
      </c>
      <c r="E21">
        <f>IF('plot data'!$E21=1,prices!$D$19,0)</f>
        <v>0</v>
      </c>
      <c r="F21">
        <f>IF('plot data'!$E21=1,prices!$D$20,0)</f>
        <v>0</v>
      </c>
      <c r="H21">
        <f>IF('plot data'!$E21=2,prices!$E$18,0)</f>
        <v>21</v>
      </c>
      <c r="I21">
        <f>IF('plot data'!$E21=2,prices!$E$19,0)</f>
        <v>64</v>
      </c>
      <c r="J21">
        <f>IF('plot data'!$E21=2,prices!$E$20,0)</f>
        <v>34</v>
      </c>
      <c r="L21">
        <f>IF('plot data'!$E21=3,prices!$F$18,0)</f>
        <v>0</v>
      </c>
      <c r="M21">
        <f>IF('plot data'!$E21=3,prices!$F$19,0)</f>
        <v>0</v>
      </c>
      <c r="N21">
        <f>IF('plot data'!$E21=3,prices!$F$20,0)</f>
        <v>0</v>
      </c>
      <c r="P21">
        <f>IF('plot data'!$E21=4,prices!$G$18,0)</f>
        <v>0</v>
      </c>
      <c r="Q21">
        <f>IF('plot data'!$E21=4,prices!$G$19,0)</f>
        <v>0</v>
      </c>
      <c r="R21">
        <f>IF('plot data'!$E21=4,prices!$G$20,0)</f>
        <v>0</v>
      </c>
      <c r="T21">
        <f t="shared" si="0"/>
        <v>21</v>
      </c>
      <c r="U21">
        <f t="shared" si="1"/>
        <v>64</v>
      </c>
      <c r="V21">
        <f t="shared" si="2"/>
        <v>34</v>
      </c>
    </row>
    <row r="22" spans="1:22" ht="15">
      <c r="A22">
        <v>30206</v>
      </c>
      <c r="B22">
        <v>2040609</v>
      </c>
      <c r="D22">
        <f>IF('plot data'!$E22=1,prices!$D$18,0)</f>
        <v>0</v>
      </c>
      <c r="E22">
        <f>IF('plot data'!$E22=1,prices!$D$19,0)</f>
        <v>0</v>
      </c>
      <c r="F22">
        <f>IF('plot data'!$E22=1,prices!$D$20,0)</f>
        <v>0</v>
      </c>
      <c r="H22">
        <f>IF('plot data'!$E22=2,prices!$E$18,0)</f>
        <v>21</v>
      </c>
      <c r="I22">
        <f>IF('plot data'!$E22=2,prices!$E$19,0)</f>
        <v>64</v>
      </c>
      <c r="J22">
        <f>IF('plot data'!$E22=2,prices!$E$20,0)</f>
        <v>34</v>
      </c>
      <c r="L22">
        <f>IF('plot data'!$E22=3,prices!$F$18,0)</f>
        <v>0</v>
      </c>
      <c r="M22">
        <f>IF('plot data'!$E22=3,prices!$F$19,0)</f>
        <v>0</v>
      </c>
      <c r="N22">
        <f>IF('plot data'!$E22=3,prices!$F$20,0)</f>
        <v>0</v>
      </c>
      <c r="P22">
        <f>IF('plot data'!$E22=4,prices!$G$18,0)</f>
        <v>0</v>
      </c>
      <c r="Q22">
        <f>IF('plot data'!$E22=4,prices!$G$19,0)</f>
        <v>0</v>
      </c>
      <c r="R22">
        <f>IF('plot data'!$E22=4,prices!$G$20,0)</f>
        <v>0</v>
      </c>
      <c r="T22">
        <f t="shared" si="0"/>
        <v>21</v>
      </c>
      <c r="U22">
        <f t="shared" si="1"/>
        <v>64</v>
      </c>
      <c r="V22">
        <f t="shared" si="2"/>
        <v>34</v>
      </c>
    </row>
    <row r="23" spans="1:22" ht="15">
      <c r="A23">
        <v>30702</v>
      </c>
      <c r="B23">
        <v>2010203</v>
      </c>
      <c r="D23">
        <f>IF('plot data'!$E23=1,prices!$D$18,0)</f>
        <v>0</v>
      </c>
      <c r="E23">
        <f>IF('plot data'!$E23=1,prices!$D$19,0)</f>
        <v>0</v>
      </c>
      <c r="F23">
        <f>IF('plot data'!$E23=1,prices!$D$20,0)</f>
        <v>0</v>
      </c>
      <c r="H23">
        <f>IF('plot data'!$E23=2,prices!$E$18,0)</f>
        <v>0</v>
      </c>
      <c r="I23">
        <f>IF('plot data'!$E23=2,prices!$E$19,0)</f>
        <v>0</v>
      </c>
      <c r="J23">
        <f>IF('plot data'!$E23=2,prices!$E$20,0)</f>
        <v>0</v>
      </c>
      <c r="L23">
        <f>IF('plot data'!$E23=3,prices!$F$18,0)</f>
        <v>0</v>
      </c>
      <c r="M23">
        <f>IF('plot data'!$E23=3,prices!$F$19,0)</f>
        <v>0</v>
      </c>
      <c r="N23">
        <f>IF('plot data'!$E23=3,prices!$F$20,0)</f>
        <v>0</v>
      </c>
      <c r="P23">
        <f>IF('plot data'!$E23=4,prices!$G$18,0)</f>
        <v>21</v>
      </c>
      <c r="Q23">
        <f>IF('plot data'!$E23=4,prices!$G$19,0)</f>
        <v>27</v>
      </c>
      <c r="R23">
        <f>IF('plot data'!$E23=4,prices!$G$20,0)</f>
        <v>15</v>
      </c>
      <c r="T23">
        <f t="shared" si="0"/>
        <v>21</v>
      </c>
      <c r="U23">
        <f t="shared" si="1"/>
        <v>27</v>
      </c>
      <c r="V23">
        <f t="shared" si="2"/>
        <v>15</v>
      </c>
    </row>
    <row r="24" spans="1:22" ht="15">
      <c r="A24">
        <v>10104</v>
      </c>
      <c r="B24">
        <v>2040203</v>
      </c>
      <c r="D24">
        <f>IF('plot data'!$E24=1,prices!$D$18,0)</f>
        <v>0</v>
      </c>
      <c r="E24">
        <f>IF('plot data'!$E24=1,prices!$D$19,0)</f>
        <v>0</v>
      </c>
      <c r="F24">
        <f>IF('plot data'!$E24=1,prices!$D$20,0)</f>
        <v>0</v>
      </c>
      <c r="H24">
        <f>IF('plot data'!$E24=2,prices!$E$18,0)</f>
        <v>21</v>
      </c>
      <c r="I24">
        <f>IF('plot data'!$E24=2,prices!$E$19,0)</f>
        <v>64</v>
      </c>
      <c r="J24">
        <f>IF('plot data'!$E24=2,prices!$E$20,0)</f>
        <v>34</v>
      </c>
      <c r="L24">
        <f>IF('plot data'!$E24=3,prices!$F$18,0)</f>
        <v>0</v>
      </c>
      <c r="M24">
        <f>IF('plot data'!$E24=3,prices!$F$19,0)</f>
        <v>0</v>
      </c>
      <c r="N24">
        <f>IF('plot data'!$E24=3,prices!$F$20,0)</f>
        <v>0</v>
      </c>
      <c r="P24">
        <f>IF('plot data'!$E24=4,prices!$G$18,0)</f>
        <v>0</v>
      </c>
      <c r="Q24">
        <f>IF('plot data'!$E24=4,prices!$G$19,0)</f>
        <v>0</v>
      </c>
      <c r="R24">
        <f>IF('plot data'!$E24=4,prices!$G$20,0)</f>
        <v>0</v>
      </c>
      <c r="T24">
        <f t="shared" si="0"/>
        <v>21</v>
      </c>
      <c r="U24">
        <f t="shared" si="1"/>
        <v>64</v>
      </c>
      <c r="V24">
        <f t="shared" si="2"/>
        <v>34</v>
      </c>
    </row>
    <row r="25" spans="1:22" ht="15">
      <c r="A25">
        <v>30404</v>
      </c>
      <c r="B25">
        <v>1050301</v>
      </c>
      <c r="D25">
        <f>IF('plot data'!$E25=1,prices!$D$18,0)</f>
        <v>0</v>
      </c>
      <c r="E25">
        <f>IF('plot data'!$E25=1,prices!$D$19,0)</f>
        <v>0</v>
      </c>
      <c r="F25">
        <f>IF('plot data'!$E25=1,prices!$D$20,0)</f>
        <v>0</v>
      </c>
      <c r="H25">
        <f>IF('plot data'!$E25=2,prices!$E$18,0)</f>
        <v>21</v>
      </c>
      <c r="I25">
        <f>IF('plot data'!$E25=2,prices!$E$19,0)</f>
        <v>64</v>
      </c>
      <c r="J25">
        <f>IF('plot data'!$E25=2,prices!$E$20,0)</f>
        <v>34</v>
      </c>
      <c r="L25">
        <f>IF('plot data'!$E25=3,prices!$F$18,0)</f>
        <v>0</v>
      </c>
      <c r="M25">
        <f>IF('plot data'!$E25=3,prices!$F$19,0)</f>
        <v>0</v>
      </c>
      <c r="N25">
        <f>IF('plot data'!$E25=3,prices!$F$20,0)</f>
        <v>0</v>
      </c>
      <c r="P25">
        <f>IF('plot data'!$E25=4,prices!$G$18,0)</f>
        <v>0</v>
      </c>
      <c r="Q25">
        <f>IF('plot data'!$E25=4,prices!$G$19,0)</f>
        <v>0</v>
      </c>
      <c r="R25">
        <f>IF('plot data'!$E25=4,prices!$G$20,0)</f>
        <v>0</v>
      </c>
      <c r="T25">
        <f t="shared" si="0"/>
        <v>21</v>
      </c>
      <c r="U25">
        <f t="shared" si="1"/>
        <v>64</v>
      </c>
      <c r="V25">
        <f t="shared" si="2"/>
        <v>34</v>
      </c>
    </row>
    <row r="26" spans="1:22" ht="15">
      <c r="A26">
        <v>30606</v>
      </c>
      <c r="B26">
        <v>1020101</v>
      </c>
      <c r="D26">
        <f>IF('plot data'!$E26=1,prices!$D$18,0)</f>
        <v>0</v>
      </c>
      <c r="E26">
        <f>IF('plot data'!$E26=1,prices!$D$19,0)</f>
        <v>0</v>
      </c>
      <c r="F26">
        <f>IF('plot data'!$E26=1,prices!$D$20,0)</f>
        <v>0</v>
      </c>
      <c r="H26">
        <f>IF('plot data'!$E26=2,prices!$E$18,0)</f>
        <v>21</v>
      </c>
      <c r="I26">
        <f>IF('plot data'!$E26=2,prices!$E$19,0)</f>
        <v>64</v>
      </c>
      <c r="J26">
        <f>IF('plot data'!$E26=2,prices!$E$20,0)</f>
        <v>34</v>
      </c>
      <c r="L26">
        <f>IF('plot data'!$E26=3,prices!$F$18,0)</f>
        <v>0</v>
      </c>
      <c r="M26">
        <f>IF('plot data'!$E26=3,prices!$F$19,0)</f>
        <v>0</v>
      </c>
      <c r="N26">
        <f>IF('plot data'!$E26=3,prices!$F$20,0)</f>
        <v>0</v>
      </c>
      <c r="P26">
        <f>IF('plot data'!$E26=4,prices!$G$18,0)</f>
        <v>0</v>
      </c>
      <c r="Q26">
        <f>IF('plot data'!$E26=4,prices!$G$19,0)</f>
        <v>0</v>
      </c>
      <c r="R26">
        <f>IF('plot data'!$E26=4,prices!$G$20,0)</f>
        <v>0</v>
      </c>
      <c r="T26">
        <f t="shared" si="0"/>
        <v>21</v>
      </c>
      <c r="U26">
        <f t="shared" si="1"/>
        <v>64</v>
      </c>
      <c r="V26">
        <f t="shared" si="2"/>
        <v>34</v>
      </c>
    </row>
    <row r="27" spans="1:22" ht="15">
      <c r="A27">
        <v>31102</v>
      </c>
      <c r="B27">
        <v>1020501</v>
      </c>
      <c r="D27">
        <f>IF('plot data'!$E27=1,prices!$D$18,0)</f>
        <v>0</v>
      </c>
      <c r="E27">
        <f>IF('plot data'!$E27=1,prices!$D$19,0)</f>
        <v>0</v>
      </c>
      <c r="F27">
        <f>IF('plot data'!$E27=1,prices!$D$20,0)</f>
        <v>0</v>
      </c>
      <c r="H27">
        <f>IF('plot data'!$E27=2,prices!$E$18,0)</f>
        <v>21</v>
      </c>
      <c r="I27">
        <f>IF('plot data'!$E27=2,prices!$E$19,0)</f>
        <v>64</v>
      </c>
      <c r="J27">
        <f>IF('plot data'!$E27=2,prices!$E$20,0)</f>
        <v>34</v>
      </c>
      <c r="L27">
        <f>IF('plot data'!$E27=3,prices!$F$18,0)</f>
        <v>0</v>
      </c>
      <c r="M27">
        <f>IF('plot data'!$E27=3,prices!$F$19,0)</f>
        <v>0</v>
      </c>
      <c r="N27">
        <f>IF('plot data'!$E27=3,prices!$F$20,0)</f>
        <v>0</v>
      </c>
      <c r="P27">
        <f>IF('plot data'!$E27=4,prices!$G$18,0)</f>
        <v>0</v>
      </c>
      <c r="Q27">
        <f>IF('plot data'!$E27=4,prices!$G$19,0)</f>
        <v>0</v>
      </c>
      <c r="R27">
        <f>IF('plot data'!$E27=4,prices!$G$20,0)</f>
        <v>0</v>
      </c>
      <c r="T27">
        <f t="shared" si="0"/>
        <v>21</v>
      </c>
      <c r="U27">
        <f t="shared" si="1"/>
        <v>64</v>
      </c>
      <c r="V27">
        <f t="shared" si="2"/>
        <v>34</v>
      </c>
    </row>
    <row r="28" spans="1:22" ht="15">
      <c r="A28">
        <v>30604</v>
      </c>
      <c r="B28">
        <v>1040201</v>
      </c>
      <c r="D28">
        <f>IF('plot data'!$E28=1,prices!$D$18,0)</f>
        <v>0</v>
      </c>
      <c r="E28">
        <f>IF('plot data'!$E28=1,prices!$D$19,0)</f>
        <v>0</v>
      </c>
      <c r="F28">
        <f>IF('plot data'!$E28=1,prices!$D$20,0)</f>
        <v>0</v>
      </c>
      <c r="H28">
        <f>IF('plot data'!$E28=2,prices!$E$18,0)</f>
        <v>21</v>
      </c>
      <c r="I28">
        <f>IF('plot data'!$E28=2,prices!$E$19,0)</f>
        <v>64</v>
      </c>
      <c r="J28">
        <f>IF('plot data'!$E28=2,prices!$E$20,0)</f>
        <v>34</v>
      </c>
      <c r="L28">
        <f>IF('plot data'!$E28=3,prices!$F$18,0)</f>
        <v>0</v>
      </c>
      <c r="M28">
        <f>IF('plot data'!$E28=3,prices!$F$19,0)</f>
        <v>0</v>
      </c>
      <c r="N28">
        <f>IF('plot data'!$E28=3,prices!$F$20,0)</f>
        <v>0</v>
      </c>
      <c r="P28">
        <f>IF('plot data'!$E28=4,prices!$G$18,0)</f>
        <v>0</v>
      </c>
      <c r="Q28">
        <f>IF('plot data'!$E28=4,prices!$G$19,0)</f>
        <v>0</v>
      </c>
      <c r="R28">
        <f>IF('plot data'!$E28=4,prices!$G$20,0)</f>
        <v>0</v>
      </c>
      <c r="T28">
        <f t="shared" si="0"/>
        <v>21</v>
      </c>
      <c r="U28">
        <f t="shared" si="1"/>
        <v>64</v>
      </c>
      <c r="V28">
        <f t="shared" si="2"/>
        <v>34</v>
      </c>
    </row>
    <row r="29" spans="1:22" ht="15">
      <c r="A29">
        <v>20101</v>
      </c>
      <c r="B29">
        <v>1010502</v>
      </c>
      <c r="D29">
        <f>IF('plot data'!$E29=1,prices!$D$18,0)</f>
        <v>0</v>
      </c>
      <c r="E29">
        <f>IF('plot data'!$E29=1,prices!$D$19,0)</f>
        <v>0</v>
      </c>
      <c r="F29">
        <f>IF('plot data'!$E29=1,prices!$D$20,0)</f>
        <v>0</v>
      </c>
      <c r="H29">
        <f>IF('plot data'!$E29=2,prices!$E$18,0)</f>
        <v>21</v>
      </c>
      <c r="I29">
        <f>IF('plot data'!$E29=2,prices!$E$19,0)</f>
        <v>64</v>
      </c>
      <c r="J29">
        <f>IF('plot data'!$E29=2,prices!$E$20,0)</f>
        <v>34</v>
      </c>
      <c r="L29">
        <f>IF('plot data'!$E29=3,prices!$F$18,0)</f>
        <v>0</v>
      </c>
      <c r="M29">
        <f>IF('plot data'!$E29=3,prices!$F$19,0)</f>
        <v>0</v>
      </c>
      <c r="N29">
        <f>IF('plot data'!$E29=3,prices!$F$20,0)</f>
        <v>0</v>
      </c>
      <c r="P29">
        <f>IF('plot data'!$E29=4,prices!$G$18,0)</f>
        <v>0</v>
      </c>
      <c r="Q29">
        <f>IF('plot data'!$E29=4,prices!$G$19,0)</f>
        <v>0</v>
      </c>
      <c r="R29">
        <f>IF('plot data'!$E29=4,prices!$G$20,0)</f>
        <v>0</v>
      </c>
      <c r="T29">
        <f t="shared" si="0"/>
        <v>21</v>
      </c>
      <c r="U29">
        <f t="shared" si="1"/>
        <v>64</v>
      </c>
      <c r="V29">
        <f t="shared" si="2"/>
        <v>34</v>
      </c>
    </row>
    <row r="30" spans="1:22" ht="15">
      <c r="A30">
        <v>30204</v>
      </c>
      <c r="B30">
        <v>3040501</v>
      </c>
      <c r="D30">
        <f>IF('plot data'!$E30=1,prices!$D$18,0)</f>
        <v>0</v>
      </c>
      <c r="E30">
        <f>IF('plot data'!$E30=1,prices!$D$19,0)</f>
        <v>0</v>
      </c>
      <c r="F30">
        <f>IF('plot data'!$E30=1,prices!$D$20,0)</f>
        <v>0</v>
      </c>
      <c r="H30">
        <f>IF('plot data'!$E30=2,prices!$E$18,0)</f>
        <v>21</v>
      </c>
      <c r="I30">
        <f>IF('plot data'!$E30=2,prices!$E$19,0)</f>
        <v>64</v>
      </c>
      <c r="J30">
        <f>IF('plot data'!$E30=2,prices!$E$20,0)</f>
        <v>34</v>
      </c>
      <c r="L30">
        <f>IF('plot data'!$E30=3,prices!$F$18,0)</f>
        <v>0</v>
      </c>
      <c r="M30">
        <f>IF('plot data'!$E30=3,prices!$F$19,0)</f>
        <v>0</v>
      </c>
      <c r="N30">
        <f>IF('plot data'!$E30=3,prices!$F$20,0)</f>
        <v>0</v>
      </c>
      <c r="P30">
        <f>IF('plot data'!$E30=4,prices!$G$18,0)</f>
        <v>0</v>
      </c>
      <c r="Q30">
        <f>IF('plot data'!$E30=4,prices!$G$19,0)</f>
        <v>0</v>
      </c>
      <c r="R30">
        <f>IF('plot data'!$E30=4,prices!$G$20,0)</f>
        <v>0</v>
      </c>
      <c r="T30">
        <f t="shared" si="0"/>
        <v>21</v>
      </c>
      <c r="U30">
        <f t="shared" si="1"/>
        <v>64</v>
      </c>
      <c r="V30">
        <f t="shared" si="2"/>
        <v>34</v>
      </c>
    </row>
    <row r="31" spans="1:22" ht="15">
      <c r="A31">
        <v>31003</v>
      </c>
      <c r="B31">
        <v>2020601</v>
      </c>
      <c r="D31">
        <f>IF('plot data'!$E31=1,prices!$D$18,0)</f>
        <v>0</v>
      </c>
      <c r="E31">
        <f>IF('plot data'!$E31=1,prices!$D$19,0)</f>
        <v>0</v>
      </c>
      <c r="F31">
        <f>IF('plot data'!$E31=1,prices!$D$20,0)</f>
        <v>0</v>
      </c>
      <c r="H31">
        <f>IF('plot data'!$E31=2,prices!$E$18,0)</f>
        <v>0</v>
      </c>
      <c r="I31">
        <f>IF('plot data'!$E31=2,prices!$E$19,0)</f>
        <v>0</v>
      </c>
      <c r="J31">
        <f>IF('plot data'!$E31=2,prices!$E$20,0)</f>
        <v>0</v>
      </c>
      <c r="L31">
        <f>IF('plot data'!$E31=3,prices!$F$18,0)</f>
        <v>0</v>
      </c>
      <c r="M31">
        <f>IF('plot data'!$E31=3,prices!$F$19,0)</f>
        <v>0</v>
      </c>
      <c r="N31">
        <f>IF('plot data'!$E31=3,prices!$F$20,0)</f>
        <v>0</v>
      </c>
      <c r="P31">
        <f>IF('plot data'!$E31=4,prices!$G$18,0)</f>
        <v>21</v>
      </c>
      <c r="Q31">
        <f>IF('plot data'!$E31=4,prices!$G$19,0)</f>
        <v>27</v>
      </c>
      <c r="R31">
        <f>IF('plot data'!$E31=4,prices!$G$20,0)</f>
        <v>15</v>
      </c>
      <c r="T31">
        <f t="shared" si="0"/>
        <v>21</v>
      </c>
      <c r="U31">
        <f t="shared" si="1"/>
        <v>27</v>
      </c>
      <c r="V31">
        <f t="shared" si="2"/>
        <v>15</v>
      </c>
    </row>
    <row r="32" spans="1:22" ht="15">
      <c r="A32">
        <v>30602</v>
      </c>
      <c r="B32">
        <v>3040701</v>
      </c>
      <c r="D32">
        <f>IF('plot data'!$E32=1,prices!$D$18,0)</f>
        <v>0</v>
      </c>
      <c r="E32">
        <f>IF('plot data'!$E32=1,prices!$D$19,0)</f>
        <v>0</v>
      </c>
      <c r="F32">
        <f>IF('plot data'!$E32=1,prices!$D$20,0)</f>
        <v>0</v>
      </c>
      <c r="H32">
        <f>IF('plot data'!$E32=2,prices!$E$18,0)</f>
        <v>21</v>
      </c>
      <c r="I32">
        <f>IF('plot data'!$E32=2,prices!$E$19,0)</f>
        <v>64</v>
      </c>
      <c r="J32">
        <f>IF('plot data'!$E32=2,prices!$E$20,0)</f>
        <v>34</v>
      </c>
      <c r="L32">
        <f>IF('plot data'!$E32=3,prices!$F$18,0)</f>
        <v>0</v>
      </c>
      <c r="M32">
        <f>IF('plot data'!$E32=3,prices!$F$19,0)</f>
        <v>0</v>
      </c>
      <c r="N32">
        <f>IF('plot data'!$E32=3,prices!$F$20,0)</f>
        <v>0</v>
      </c>
      <c r="P32">
        <f>IF('plot data'!$E32=4,prices!$G$18,0)</f>
        <v>0</v>
      </c>
      <c r="Q32">
        <f>IF('plot data'!$E32=4,prices!$G$19,0)</f>
        <v>0</v>
      </c>
      <c r="R32">
        <f>IF('plot data'!$E32=4,prices!$G$20,0)</f>
        <v>0</v>
      </c>
      <c r="T32">
        <f t="shared" si="0"/>
        <v>21</v>
      </c>
      <c r="U32">
        <f t="shared" si="1"/>
        <v>64</v>
      </c>
      <c r="V32">
        <f t="shared" si="2"/>
        <v>34</v>
      </c>
    </row>
    <row r="33" spans="1:22" ht="15">
      <c r="A33">
        <v>30605</v>
      </c>
      <c r="B33">
        <v>1020401</v>
      </c>
      <c r="D33">
        <f>IF('plot data'!$E33=1,prices!$D$18,0)</f>
        <v>0</v>
      </c>
      <c r="E33">
        <f>IF('plot data'!$E33=1,prices!$D$19,0)</f>
        <v>0</v>
      </c>
      <c r="F33">
        <f>IF('plot data'!$E33=1,prices!$D$20,0)</f>
        <v>0</v>
      </c>
      <c r="H33">
        <f>IF('plot data'!$E33=2,prices!$E$18,0)</f>
        <v>21</v>
      </c>
      <c r="I33">
        <f>IF('plot data'!$E33=2,prices!$E$19,0)</f>
        <v>64</v>
      </c>
      <c r="J33">
        <f>IF('plot data'!$E33=2,prices!$E$20,0)</f>
        <v>34</v>
      </c>
      <c r="L33">
        <f>IF('plot data'!$E33=3,prices!$F$18,0)</f>
        <v>0</v>
      </c>
      <c r="M33">
        <f>IF('plot data'!$E33=3,prices!$F$19,0)</f>
        <v>0</v>
      </c>
      <c r="N33">
        <f>IF('plot data'!$E33=3,prices!$F$20,0)</f>
        <v>0</v>
      </c>
      <c r="P33">
        <f>IF('plot data'!$E33=4,prices!$G$18,0)</f>
        <v>0</v>
      </c>
      <c r="Q33">
        <f>IF('plot data'!$E33=4,prices!$G$19,0)</f>
        <v>0</v>
      </c>
      <c r="R33">
        <f>IF('plot data'!$E33=4,prices!$G$20,0)</f>
        <v>0</v>
      </c>
      <c r="T33">
        <f t="shared" si="0"/>
        <v>21</v>
      </c>
      <c r="U33">
        <f t="shared" si="1"/>
        <v>64</v>
      </c>
      <c r="V33">
        <f t="shared" si="2"/>
        <v>34</v>
      </c>
    </row>
    <row r="34" spans="1:22" ht="15">
      <c r="A34">
        <v>10102</v>
      </c>
      <c r="B34">
        <v>1040501</v>
      </c>
      <c r="D34">
        <f>IF('plot data'!$E34=1,prices!$D$18,0)</f>
        <v>0</v>
      </c>
      <c r="E34">
        <f>IF('plot data'!$E34=1,prices!$D$19,0)</f>
        <v>0</v>
      </c>
      <c r="F34">
        <f>IF('plot data'!$E34=1,prices!$D$20,0)</f>
        <v>0</v>
      </c>
      <c r="H34">
        <f>IF('plot data'!$E34=2,prices!$E$18,0)</f>
        <v>21</v>
      </c>
      <c r="I34">
        <f>IF('plot data'!$E34=2,prices!$E$19,0)</f>
        <v>64</v>
      </c>
      <c r="J34">
        <f>IF('plot data'!$E34=2,prices!$E$20,0)</f>
        <v>34</v>
      </c>
      <c r="L34">
        <f>IF('plot data'!$E34=3,prices!$F$18,0)</f>
        <v>0</v>
      </c>
      <c r="M34">
        <f>IF('plot data'!$E34=3,prices!$F$19,0)</f>
        <v>0</v>
      </c>
      <c r="N34">
        <f>IF('plot data'!$E34=3,prices!$F$20,0)</f>
        <v>0</v>
      </c>
      <c r="P34">
        <f>IF('plot data'!$E34=4,prices!$G$18,0)</f>
        <v>0</v>
      </c>
      <c r="Q34">
        <f>IF('plot data'!$E34=4,prices!$G$19,0)</f>
        <v>0</v>
      </c>
      <c r="R34">
        <f>IF('plot data'!$E34=4,prices!$G$20,0)</f>
        <v>0</v>
      </c>
      <c r="T34">
        <f t="shared" si="0"/>
        <v>21</v>
      </c>
      <c r="U34">
        <f t="shared" si="1"/>
        <v>64</v>
      </c>
      <c r="V34">
        <f t="shared" si="2"/>
        <v>34</v>
      </c>
    </row>
    <row r="35" spans="1:22" ht="15">
      <c r="A35">
        <v>30206</v>
      </c>
      <c r="B35">
        <v>3090202</v>
      </c>
      <c r="D35">
        <f>IF('plot data'!$E35=1,prices!$D$18,0)</f>
        <v>0</v>
      </c>
      <c r="E35">
        <f>IF('plot data'!$E35=1,prices!$D$19,0)</f>
        <v>0</v>
      </c>
      <c r="F35">
        <f>IF('plot data'!$E35=1,prices!$D$20,0)</f>
        <v>0</v>
      </c>
      <c r="H35">
        <f>IF('plot data'!$E35=2,prices!$E$18,0)</f>
        <v>21</v>
      </c>
      <c r="I35">
        <f>IF('plot data'!$E35=2,prices!$E$19,0)</f>
        <v>64</v>
      </c>
      <c r="J35">
        <f>IF('plot data'!$E35=2,prices!$E$20,0)</f>
        <v>34</v>
      </c>
      <c r="L35">
        <f>IF('plot data'!$E35=3,prices!$F$18,0)</f>
        <v>0</v>
      </c>
      <c r="M35">
        <f>IF('plot data'!$E35=3,prices!$F$19,0)</f>
        <v>0</v>
      </c>
      <c r="N35">
        <f>IF('plot data'!$E35=3,prices!$F$20,0)</f>
        <v>0</v>
      </c>
      <c r="P35">
        <f>IF('plot data'!$E35=4,prices!$G$18,0)</f>
        <v>0</v>
      </c>
      <c r="Q35">
        <f>IF('plot data'!$E35=4,prices!$G$19,0)</f>
        <v>0</v>
      </c>
      <c r="R35">
        <f>IF('plot data'!$E35=4,prices!$G$20,0)</f>
        <v>0</v>
      </c>
      <c r="T35">
        <f t="shared" si="0"/>
        <v>21</v>
      </c>
      <c r="U35">
        <f t="shared" si="1"/>
        <v>64</v>
      </c>
      <c r="V35">
        <f t="shared" si="2"/>
        <v>34</v>
      </c>
    </row>
    <row r="36" spans="1:22" ht="15">
      <c r="A36">
        <v>20103</v>
      </c>
      <c r="B36">
        <v>3010601</v>
      </c>
      <c r="D36">
        <f>IF('plot data'!$E36=1,prices!$D$18,0)</f>
        <v>0</v>
      </c>
      <c r="E36">
        <f>IF('plot data'!$E36=1,prices!$D$19,0)</f>
        <v>0</v>
      </c>
      <c r="F36">
        <f>IF('plot data'!$E36=1,prices!$D$20,0)</f>
        <v>0</v>
      </c>
      <c r="H36">
        <f>IF('plot data'!$E36=2,prices!$E$18,0)</f>
        <v>21</v>
      </c>
      <c r="I36">
        <f>IF('plot data'!$E36=2,prices!$E$19,0)</f>
        <v>64</v>
      </c>
      <c r="J36">
        <f>IF('plot data'!$E36=2,prices!$E$20,0)</f>
        <v>34</v>
      </c>
      <c r="L36">
        <f>IF('plot data'!$E36=3,prices!$F$18,0)</f>
        <v>0</v>
      </c>
      <c r="M36">
        <f>IF('plot data'!$E36=3,prices!$F$19,0)</f>
        <v>0</v>
      </c>
      <c r="N36">
        <f>IF('plot data'!$E36=3,prices!$F$20,0)</f>
        <v>0</v>
      </c>
      <c r="P36">
        <f>IF('plot data'!$E36=4,prices!$G$18,0)</f>
        <v>0</v>
      </c>
      <c r="Q36">
        <f>IF('plot data'!$E36=4,prices!$G$19,0)</f>
        <v>0</v>
      </c>
      <c r="R36">
        <f>IF('plot data'!$E36=4,prices!$G$20,0)</f>
        <v>0</v>
      </c>
      <c r="T36">
        <f t="shared" si="0"/>
        <v>21</v>
      </c>
      <c r="U36">
        <f t="shared" si="1"/>
        <v>64</v>
      </c>
      <c r="V36">
        <f t="shared" si="2"/>
        <v>34</v>
      </c>
    </row>
    <row r="37" spans="1:22" ht="15">
      <c r="A37">
        <v>30301</v>
      </c>
      <c r="B37">
        <v>1030504</v>
      </c>
      <c r="D37">
        <f>IF('plot data'!$E37=1,prices!$D$18,0)</f>
        <v>0</v>
      </c>
      <c r="E37">
        <f>IF('plot data'!$E37=1,prices!$D$19,0)</f>
        <v>0</v>
      </c>
      <c r="F37">
        <f>IF('plot data'!$E37=1,prices!$D$20,0)</f>
        <v>0</v>
      </c>
      <c r="H37">
        <f>IF('plot data'!$E37=2,prices!$E$18,0)</f>
        <v>0</v>
      </c>
      <c r="I37">
        <f>IF('plot data'!$E37=2,prices!$E$19,0)</f>
        <v>0</v>
      </c>
      <c r="J37">
        <f>IF('plot data'!$E37=2,prices!$E$20,0)</f>
        <v>0</v>
      </c>
      <c r="L37">
        <f>IF('plot data'!$E37=3,prices!$F$18,0)</f>
        <v>0</v>
      </c>
      <c r="M37">
        <f>IF('plot data'!$E37=3,prices!$F$19,0)</f>
        <v>0</v>
      </c>
      <c r="N37">
        <f>IF('plot data'!$E37=3,prices!$F$20,0)</f>
        <v>0</v>
      </c>
      <c r="P37">
        <f>IF('plot data'!$E37=4,prices!$G$18,0)</f>
        <v>21</v>
      </c>
      <c r="Q37">
        <f>IF('plot data'!$E37=4,prices!$G$19,0)</f>
        <v>27</v>
      </c>
      <c r="R37">
        <f>IF('plot data'!$E37=4,prices!$G$20,0)</f>
        <v>15</v>
      </c>
      <c r="T37">
        <f t="shared" si="0"/>
        <v>21</v>
      </c>
      <c r="U37">
        <f t="shared" si="1"/>
        <v>27</v>
      </c>
      <c r="V37">
        <f t="shared" si="2"/>
        <v>15</v>
      </c>
    </row>
    <row r="38" spans="1:22" ht="15">
      <c r="A38">
        <v>20401</v>
      </c>
      <c r="B38">
        <v>1010301</v>
      </c>
      <c r="D38">
        <f>IF('plot data'!$E38=1,prices!$D$18,0)</f>
        <v>0</v>
      </c>
      <c r="E38">
        <f>IF('plot data'!$E38=1,prices!$D$19,0)</f>
        <v>0</v>
      </c>
      <c r="F38">
        <f>IF('plot data'!$E38=1,prices!$D$20,0)</f>
        <v>0</v>
      </c>
      <c r="H38">
        <f>IF('plot data'!$E38=2,prices!$E$18,0)</f>
        <v>21</v>
      </c>
      <c r="I38">
        <f>IF('plot data'!$E38=2,prices!$E$19,0)</f>
        <v>64</v>
      </c>
      <c r="J38">
        <f>IF('plot data'!$E38=2,prices!$E$20,0)</f>
        <v>34</v>
      </c>
      <c r="L38">
        <f>IF('plot data'!$E38=3,prices!$F$18,0)</f>
        <v>0</v>
      </c>
      <c r="M38">
        <f>IF('plot data'!$E38=3,prices!$F$19,0)</f>
        <v>0</v>
      </c>
      <c r="N38">
        <f>IF('plot data'!$E38=3,prices!$F$20,0)</f>
        <v>0</v>
      </c>
      <c r="P38">
        <f>IF('plot data'!$E38=4,prices!$G$18,0)</f>
        <v>0</v>
      </c>
      <c r="Q38">
        <f>IF('plot data'!$E38=4,prices!$G$19,0)</f>
        <v>0</v>
      </c>
      <c r="R38">
        <f>IF('plot data'!$E38=4,prices!$G$20,0)</f>
        <v>0</v>
      </c>
      <c r="T38">
        <f t="shared" si="0"/>
        <v>21</v>
      </c>
      <c r="U38">
        <f t="shared" si="1"/>
        <v>64</v>
      </c>
      <c r="V38">
        <f t="shared" si="2"/>
        <v>34</v>
      </c>
    </row>
    <row r="39" spans="1:22" ht="15">
      <c r="A39">
        <v>20206</v>
      </c>
      <c r="B39">
        <v>2030201</v>
      </c>
      <c r="D39">
        <f>IF('plot data'!$E39=1,prices!$D$18,0)</f>
        <v>0</v>
      </c>
      <c r="E39">
        <f>IF('plot data'!$E39=1,prices!$D$19,0)</f>
        <v>0</v>
      </c>
      <c r="F39">
        <f>IF('plot data'!$E39=1,prices!$D$20,0)</f>
        <v>0</v>
      </c>
      <c r="H39">
        <f>IF('plot data'!$E39=2,prices!$E$18,0)</f>
        <v>21</v>
      </c>
      <c r="I39">
        <f>IF('plot data'!$E39=2,prices!$E$19,0)</f>
        <v>64</v>
      </c>
      <c r="J39">
        <f>IF('plot data'!$E39=2,prices!$E$20,0)</f>
        <v>34</v>
      </c>
      <c r="L39">
        <f>IF('plot data'!$E39=3,prices!$F$18,0)</f>
        <v>0</v>
      </c>
      <c r="M39">
        <f>IF('plot data'!$E39=3,prices!$F$19,0)</f>
        <v>0</v>
      </c>
      <c r="N39">
        <f>IF('plot data'!$E39=3,prices!$F$20,0)</f>
        <v>0</v>
      </c>
      <c r="P39">
        <f>IF('plot data'!$E39=4,prices!$G$18,0)</f>
        <v>0</v>
      </c>
      <c r="Q39">
        <f>IF('plot data'!$E39=4,prices!$G$19,0)</f>
        <v>0</v>
      </c>
      <c r="R39">
        <f>IF('plot data'!$E39=4,prices!$G$20,0)</f>
        <v>0</v>
      </c>
      <c r="T39">
        <f t="shared" si="0"/>
        <v>21</v>
      </c>
      <c r="U39">
        <f t="shared" si="1"/>
        <v>64</v>
      </c>
      <c r="V39">
        <f t="shared" si="2"/>
        <v>34</v>
      </c>
    </row>
    <row r="40" spans="1:22" ht="15">
      <c r="A40">
        <v>30405</v>
      </c>
      <c r="B40">
        <v>2040104</v>
      </c>
      <c r="D40">
        <f>IF('plot data'!$E40=1,prices!$D$18,0)</f>
        <v>0</v>
      </c>
      <c r="E40">
        <f>IF('plot data'!$E40=1,prices!$D$19,0)</f>
        <v>0</v>
      </c>
      <c r="F40">
        <f>IF('plot data'!$E40=1,prices!$D$20,0)</f>
        <v>0</v>
      </c>
      <c r="H40">
        <f>IF('plot data'!$E40=2,prices!$E$18,0)</f>
        <v>0</v>
      </c>
      <c r="I40">
        <f>IF('plot data'!$E40=2,prices!$E$19,0)</f>
        <v>0</v>
      </c>
      <c r="J40">
        <f>IF('plot data'!$E40=2,prices!$E$20,0)</f>
        <v>0</v>
      </c>
      <c r="L40">
        <f>IF('plot data'!$E40=3,prices!$F$18,0)</f>
        <v>0</v>
      </c>
      <c r="M40">
        <f>IF('plot data'!$E40=3,prices!$F$19,0)</f>
        <v>0</v>
      </c>
      <c r="N40">
        <f>IF('plot data'!$E40=3,prices!$F$20,0)</f>
        <v>0</v>
      </c>
      <c r="P40">
        <f>IF('plot data'!$E40=4,prices!$G$18,0)</f>
        <v>21</v>
      </c>
      <c r="Q40">
        <f>IF('plot data'!$E40=4,prices!$G$19,0)</f>
        <v>27</v>
      </c>
      <c r="R40">
        <f>IF('plot data'!$E40=4,prices!$G$20,0)</f>
        <v>15</v>
      </c>
      <c r="T40">
        <f t="shared" si="0"/>
        <v>21</v>
      </c>
      <c r="U40">
        <f t="shared" si="1"/>
        <v>27</v>
      </c>
      <c r="V40">
        <f t="shared" si="2"/>
        <v>15</v>
      </c>
    </row>
    <row r="41" spans="1:22" ht="15">
      <c r="A41">
        <v>30902</v>
      </c>
      <c r="B41">
        <v>2020301</v>
      </c>
      <c r="D41">
        <f>IF('plot data'!$E41=1,prices!$D$18,0)</f>
        <v>0</v>
      </c>
      <c r="E41">
        <f>IF('plot data'!$E41=1,prices!$D$19,0)</f>
        <v>0</v>
      </c>
      <c r="F41">
        <f>IF('plot data'!$E41=1,prices!$D$20,0)</f>
        <v>0</v>
      </c>
      <c r="H41">
        <f>IF('plot data'!$E41=2,prices!$E$18,0)</f>
        <v>21</v>
      </c>
      <c r="I41">
        <f>IF('plot data'!$E41=2,prices!$E$19,0)</f>
        <v>64</v>
      </c>
      <c r="J41">
        <f>IF('plot data'!$E41=2,prices!$E$20,0)</f>
        <v>34</v>
      </c>
      <c r="L41">
        <f>IF('plot data'!$E41=3,prices!$F$18,0)</f>
        <v>0</v>
      </c>
      <c r="M41">
        <f>IF('plot data'!$E41=3,prices!$F$19,0)</f>
        <v>0</v>
      </c>
      <c r="N41">
        <f>IF('plot data'!$E41=3,prices!$F$20,0)</f>
        <v>0</v>
      </c>
      <c r="P41">
        <f>IF('plot data'!$E41=4,prices!$G$18,0)</f>
        <v>0</v>
      </c>
      <c r="Q41">
        <f>IF('plot data'!$E41=4,prices!$G$19,0)</f>
        <v>0</v>
      </c>
      <c r="R41">
        <f>IF('plot data'!$E41=4,prices!$G$20,0)</f>
        <v>0</v>
      </c>
      <c r="T41">
        <f t="shared" si="0"/>
        <v>21</v>
      </c>
      <c r="U41">
        <f t="shared" si="1"/>
        <v>64</v>
      </c>
      <c r="V41">
        <f t="shared" si="2"/>
        <v>34</v>
      </c>
    </row>
    <row r="42" spans="1:22" ht="15">
      <c r="A42">
        <v>30702</v>
      </c>
      <c r="B42">
        <v>1050201</v>
      </c>
      <c r="D42">
        <f>IF('plot data'!$E42=1,prices!$D$18,0)</f>
        <v>0</v>
      </c>
      <c r="E42">
        <f>IF('plot data'!$E42=1,prices!$D$19,0)</f>
        <v>0</v>
      </c>
      <c r="F42">
        <f>IF('plot data'!$E42=1,prices!$D$20,0)</f>
        <v>0</v>
      </c>
      <c r="H42">
        <f>IF('plot data'!$E42=2,prices!$E$18,0)</f>
        <v>21</v>
      </c>
      <c r="I42">
        <f>IF('plot data'!$E42=2,prices!$E$19,0)</f>
        <v>64</v>
      </c>
      <c r="J42">
        <f>IF('plot data'!$E42=2,prices!$E$20,0)</f>
        <v>34</v>
      </c>
      <c r="L42">
        <f>IF('plot data'!$E42=3,prices!$F$18,0)</f>
        <v>0</v>
      </c>
      <c r="M42">
        <f>IF('plot data'!$E42=3,prices!$F$19,0)</f>
        <v>0</v>
      </c>
      <c r="N42">
        <f>IF('plot data'!$E42=3,prices!$F$20,0)</f>
        <v>0</v>
      </c>
      <c r="P42">
        <f>IF('plot data'!$E42=4,prices!$G$18,0)</f>
        <v>0</v>
      </c>
      <c r="Q42">
        <f>IF('plot data'!$E42=4,prices!$G$19,0)</f>
        <v>0</v>
      </c>
      <c r="R42">
        <f>IF('plot data'!$E42=4,prices!$G$20,0)</f>
        <v>0</v>
      </c>
      <c r="T42">
        <f t="shared" si="0"/>
        <v>21</v>
      </c>
      <c r="U42">
        <f t="shared" si="1"/>
        <v>64</v>
      </c>
      <c r="V42">
        <f t="shared" si="2"/>
        <v>34</v>
      </c>
    </row>
    <row r="43" spans="1:22" ht="15">
      <c r="A43">
        <v>10301</v>
      </c>
      <c r="B43">
        <v>1020201</v>
      </c>
      <c r="D43">
        <f>IF('plot data'!$E43=1,prices!$D$18,0)</f>
        <v>0</v>
      </c>
      <c r="E43">
        <f>IF('plot data'!$E43=1,prices!$D$19,0)</f>
        <v>0</v>
      </c>
      <c r="F43">
        <f>IF('plot data'!$E43=1,prices!$D$20,0)</f>
        <v>0</v>
      </c>
      <c r="H43">
        <f>IF('plot data'!$E43=2,prices!$E$18,0)</f>
        <v>21</v>
      </c>
      <c r="I43">
        <f>IF('plot data'!$E43=2,prices!$E$19,0)</f>
        <v>64</v>
      </c>
      <c r="J43">
        <f>IF('plot data'!$E43=2,prices!$E$20,0)</f>
        <v>34</v>
      </c>
      <c r="L43">
        <f>IF('plot data'!$E43=3,prices!$F$18,0)</f>
        <v>0</v>
      </c>
      <c r="M43">
        <f>IF('plot data'!$E43=3,prices!$F$19,0)</f>
        <v>0</v>
      </c>
      <c r="N43">
        <f>IF('plot data'!$E43=3,prices!$F$20,0)</f>
        <v>0</v>
      </c>
      <c r="P43">
        <f>IF('plot data'!$E43=4,prices!$G$18,0)</f>
        <v>0</v>
      </c>
      <c r="Q43">
        <f>IF('plot data'!$E43=4,prices!$G$19,0)</f>
        <v>0</v>
      </c>
      <c r="R43">
        <f>IF('plot data'!$E43=4,prices!$G$20,0)</f>
        <v>0</v>
      </c>
      <c r="T43">
        <f t="shared" si="0"/>
        <v>21</v>
      </c>
      <c r="U43">
        <f t="shared" si="1"/>
        <v>64</v>
      </c>
      <c r="V43">
        <f t="shared" si="2"/>
        <v>34</v>
      </c>
    </row>
    <row r="44" spans="1:22" ht="15">
      <c r="A44">
        <v>20406</v>
      </c>
      <c r="B44">
        <v>2010206</v>
      </c>
      <c r="D44">
        <f>IF('plot data'!$E44=1,prices!$D$18,0)</f>
        <v>0</v>
      </c>
      <c r="E44">
        <f>IF('plot data'!$E44=1,prices!$D$19,0)</f>
        <v>0</v>
      </c>
      <c r="F44">
        <f>IF('plot data'!$E44=1,prices!$D$20,0)</f>
        <v>0</v>
      </c>
      <c r="H44">
        <f>IF('plot data'!$E44=2,prices!$E$18,0)</f>
        <v>0</v>
      </c>
      <c r="I44">
        <f>IF('plot data'!$E44=2,prices!$E$19,0)</f>
        <v>0</v>
      </c>
      <c r="J44">
        <f>IF('plot data'!$E44=2,prices!$E$20,0)</f>
        <v>0</v>
      </c>
      <c r="L44">
        <f>IF('plot data'!$E44=3,prices!$F$18,0)</f>
        <v>0</v>
      </c>
      <c r="M44">
        <f>IF('plot data'!$E44=3,prices!$F$19,0)</f>
        <v>0</v>
      </c>
      <c r="N44">
        <f>IF('plot data'!$E44=3,prices!$F$20,0)</f>
        <v>0</v>
      </c>
      <c r="P44">
        <f>IF('plot data'!$E44=4,prices!$G$18,0)</f>
        <v>21</v>
      </c>
      <c r="Q44">
        <f>IF('plot data'!$E44=4,prices!$G$19,0)</f>
        <v>27</v>
      </c>
      <c r="R44">
        <f>IF('plot data'!$E44=4,prices!$G$20,0)</f>
        <v>15</v>
      </c>
      <c r="T44">
        <f t="shared" si="0"/>
        <v>21</v>
      </c>
      <c r="U44">
        <f t="shared" si="1"/>
        <v>27</v>
      </c>
      <c r="V44">
        <f t="shared" si="2"/>
        <v>15</v>
      </c>
    </row>
    <row r="45" spans="1:22" ht="15">
      <c r="A45">
        <v>31006</v>
      </c>
      <c r="B45">
        <v>2030301</v>
      </c>
      <c r="D45">
        <f>IF('plot data'!$E45=1,prices!$D$18,0)</f>
        <v>0</v>
      </c>
      <c r="E45">
        <f>IF('plot data'!$E45=1,prices!$D$19,0)</f>
        <v>0</v>
      </c>
      <c r="F45">
        <f>IF('plot data'!$E45=1,prices!$D$20,0)</f>
        <v>0</v>
      </c>
      <c r="H45">
        <f>IF('plot data'!$E45=2,prices!$E$18,0)</f>
        <v>21</v>
      </c>
      <c r="I45">
        <f>IF('plot data'!$E45=2,prices!$E$19,0)</f>
        <v>64</v>
      </c>
      <c r="J45">
        <f>IF('plot data'!$E45=2,prices!$E$20,0)</f>
        <v>34</v>
      </c>
      <c r="L45">
        <f>IF('plot data'!$E45=3,prices!$F$18,0)</f>
        <v>0</v>
      </c>
      <c r="M45">
        <f>IF('plot data'!$E45=3,prices!$F$19,0)</f>
        <v>0</v>
      </c>
      <c r="N45">
        <f>IF('plot data'!$E45=3,prices!$F$20,0)</f>
        <v>0</v>
      </c>
      <c r="P45">
        <f>IF('plot data'!$E45=4,prices!$G$18,0)</f>
        <v>0</v>
      </c>
      <c r="Q45">
        <f>IF('plot data'!$E45=4,prices!$G$19,0)</f>
        <v>0</v>
      </c>
      <c r="R45">
        <f>IF('plot data'!$E45=4,prices!$G$20,0)</f>
        <v>0</v>
      </c>
      <c r="T45">
        <f t="shared" si="0"/>
        <v>21</v>
      </c>
      <c r="U45">
        <f t="shared" si="1"/>
        <v>64</v>
      </c>
      <c r="V45">
        <f t="shared" si="2"/>
        <v>34</v>
      </c>
    </row>
    <row r="46" spans="1:22" ht="15">
      <c r="A46">
        <v>10101</v>
      </c>
      <c r="B46">
        <v>1040402</v>
      </c>
      <c r="D46">
        <f>IF('plot data'!$E46=1,prices!$D$18,0)</f>
        <v>0</v>
      </c>
      <c r="E46">
        <f>IF('plot data'!$E46=1,prices!$D$19,0)</f>
        <v>0</v>
      </c>
      <c r="F46">
        <f>IF('plot data'!$E46=1,prices!$D$20,0)</f>
        <v>0</v>
      </c>
      <c r="H46">
        <f>IF('plot data'!$E46=2,prices!$E$18,0)</f>
        <v>0</v>
      </c>
      <c r="I46">
        <f>IF('plot data'!$E46=2,prices!$E$19,0)</f>
        <v>0</v>
      </c>
      <c r="J46">
        <f>IF('plot data'!$E46=2,prices!$E$20,0)</f>
        <v>0</v>
      </c>
      <c r="L46">
        <f>IF('plot data'!$E46=3,prices!$F$18,0)</f>
        <v>36</v>
      </c>
      <c r="M46">
        <f>IF('plot data'!$E46=3,prices!$F$19,0)</f>
        <v>27</v>
      </c>
      <c r="N46">
        <f>IF('plot data'!$E46=3,prices!$F$20,0)</f>
        <v>0</v>
      </c>
      <c r="P46">
        <f>IF('plot data'!$E46=4,prices!$G$18,0)</f>
        <v>0</v>
      </c>
      <c r="Q46">
        <f>IF('plot data'!$E46=4,prices!$G$19,0)</f>
        <v>0</v>
      </c>
      <c r="R46">
        <f>IF('plot data'!$E46=4,prices!$G$20,0)</f>
        <v>0</v>
      </c>
      <c r="T46">
        <f t="shared" si="0"/>
        <v>36</v>
      </c>
      <c r="U46">
        <f t="shared" si="1"/>
        <v>27</v>
      </c>
      <c r="V46">
        <f t="shared" si="2"/>
        <v>0</v>
      </c>
    </row>
    <row r="47" spans="1:22" ht="15">
      <c r="A47">
        <v>20108</v>
      </c>
      <c r="B47">
        <v>1060507</v>
      </c>
      <c r="D47">
        <f>IF('plot data'!$E47=1,prices!$D$18,0)</f>
        <v>0</v>
      </c>
      <c r="E47">
        <f>IF('plot data'!$E47=1,prices!$D$19,0)</f>
        <v>0</v>
      </c>
      <c r="F47">
        <f>IF('plot data'!$E47=1,prices!$D$20,0)</f>
        <v>0</v>
      </c>
      <c r="H47">
        <f>IF('plot data'!$E47=2,prices!$E$18,0)</f>
        <v>21</v>
      </c>
      <c r="I47">
        <f>IF('plot data'!$E47=2,prices!$E$19,0)</f>
        <v>64</v>
      </c>
      <c r="J47">
        <f>IF('plot data'!$E47=2,prices!$E$20,0)</f>
        <v>34</v>
      </c>
      <c r="L47">
        <f>IF('plot data'!$E47=3,prices!$F$18,0)</f>
        <v>0</v>
      </c>
      <c r="M47">
        <f>IF('plot data'!$E47=3,prices!$F$19,0)</f>
        <v>0</v>
      </c>
      <c r="N47">
        <f>IF('plot data'!$E47=3,prices!$F$20,0)</f>
        <v>0</v>
      </c>
      <c r="P47">
        <f>IF('plot data'!$E47=4,prices!$G$18,0)</f>
        <v>0</v>
      </c>
      <c r="Q47">
        <f>IF('plot data'!$E47=4,prices!$G$19,0)</f>
        <v>0</v>
      </c>
      <c r="R47">
        <f>IF('plot data'!$E47=4,prices!$G$20,0)</f>
        <v>0</v>
      </c>
      <c r="T47">
        <f t="shared" si="0"/>
        <v>21</v>
      </c>
      <c r="U47">
        <f t="shared" si="1"/>
        <v>64</v>
      </c>
      <c r="V47">
        <f t="shared" si="2"/>
        <v>34</v>
      </c>
    </row>
    <row r="48" spans="1:22" ht="15">
      <c r="A48">
        <v>20204</v>
      </c>
      <c r="B48">
        <v>3030903</v>
      </c>
      <c r="D48">
        <f>IF('plot data'!$E48=1,prices!$D$18,0)</f>
        <v>0</v>
      </c>
      <c r="E48">
        <f>IF('plot data'!$E48=1,prices!$D$19,0)</f>
        <v>0</v>
      </c>
      <c r="F48">
        <f>IF('plot data'!$E48=1,prices!$D$20,0)</f>
        <v>0</v>
      </c>
      <c r="H48">
        <f>IF('plot data'!$E48=2,prices!$E$18,0)</f>
        <v>21</v>
      </c>
      <c r="I48">
        <f>IF('plot data'!$E48=2,prices!$E$19,0)</f>
        <v>64</v>
      </c>
      <c r="J48">
        <f>IF('plot data'!$E48=2,prices!$E$20,0)</f>
        <v>34</v>
      </c>
      <c r="L48">
        <f>IF('plot data'!$E48=3,prices!$F$18,0)</f>
        <v>0</v>
      </c>
      <c r="M48">
        <f>IF('plot data'!$E48=3,prices!$F$19,0)</f>
        <v>0</v>
      </c>
      <c r="N48">
        <f>IF('plot data'!$E48=3,prices!$F$20,0)</f>
        <v>0</v>
      </c>
      <c r="P48">
        <f>IF('plot data'!$E48=4,prices!$G$18,0)</f>
        <v>0</v>
      </c>
      <c r="Q48">
        <f>IF('plot data'!$E48=4,prices!$G$19,0)</f>
        <v>0</v>
      </c>
      <c r="R48">
        <f>IF('plot data'!$E48=4,prices!$G$20,0)</f>
        <v>0</v>
      </c>
      <c r="T48">
        <f t="shared" si="0"/>
        <v>21</v>
      </c>
      <c r="U48">
        <f t="shared" si="1"/>
        <v>64</v>
      </c>
      <c r="V48">
        <f t="shared" si="2"/>
        <v>34</v>
      </c>
    </row>
    <row r="49" spans="1:22" ht="15">
      <c r="A49">
        <v>30601</v>
      </c>
      <c r="B49">
        <v>1010102</v>
      </c>
      <c r="D49">
        <f>IF('plot data'!$E49=1,prices!$D$18,0)</f>
        <v>0</v>
      </c>
      <c r="E49">
        <f>IF('plot data'!$E49=1,prices!$D$19,0)</f>
        <v>0</v>
      </c>
      <c r="F49">
        <f>IF('plot data'!$E49=1,prices!$D$20,0)</f>
        <v>0</v>
      </c>
      <c r="H49">
        <f>IF('plot data'!$E49=2,prices!$E$18,0)</f>
        <v>21</v>
      </c>
      <c r="I49">
        <f>IF('plot data'!$E49=2,prices!$E$19,0)</f>
        <v>64</v>
      </c>
      <c r="J49">
        <f>IF('plot data'!$E49=2,prices!$E$20,0)</f>
        <v>34</v>
      </c>
      <c r="L49">
        <f>IF('plot data'!$E49=3,prices!$F$18,0)</f>
        <v>0</v>
      </c>
      <c r="M49">
        <f>IF('plot data'!$E49=3,prices!$F$19,0)</f>
        <v>0</v>
      </c>
      <c r="N49">
        <f>IF('plot data'!$E49=3,prices!$F$20,0)</f>
        <v>0</v>
      </c>
      <c r="P49">
        <f>IF('plot data'!$E49=4,prices!$G$18,0)</f>
        <v>0</v>
      </c>
      <c r="Q49">
        <f>IF('plot data'!$E49=4,prices!$G$19,0)</f>
        <v>0</v>
      </c>
      <c r="R49">
        <f>IF('plot data'!$E49=4,prices!$G$20,0)</f>
        <v>0</v>
      </c>
      <c r="T49">
        <f t="shared" si="0"/>
        <v>21</v>
      </c>
      <c r="U49">
        <f t="shared" si="1"/>
        <v>64</v>
      </c>
      <c r="V49">
        <f t="shared" si="2"/>
        <v>34</v>
      </c>
    </row>
    <row r="50" spans="1:22" ht="15">
      <c r="A50">
        <v>10104</v>
      </c>
      <c r="B50">
        <v>3090307</v>
      </c>
      <c r="D50">
        <f>IF('plot data'!$E50=1,prices!$D$18,0)</f>
        <v>0</v>
      </c>
      <c r="E50">
        <f>IF('plot data'!$E50=1,prices!$D$19,0)</f>
        <v>0</v>
      </c>
      <c r="F50">
        <f>IF('plot data'!$E50=1,prices!$D$20,0)</f>
        <v>0</v>
      </c>
      <c r="H50">
        <f>IF('plot data'!$E50=2,prices!$E$18,0)</f>
        <v>21</v>
      </c>
      <c r="I50">
        <f>IF('plot data'!$E50=2,prices!$E$19,0)</f>
        <v>64</v>
      </c>
      <c r="J50">
        <f>IF('plot data'!$E50=2,prices!$E$20,0)</f>
        <v>34</v>
      </c>
      <c r="L50">
        <f>IF('plot data'!$E50=3,prices!$F$18,0)</f>
        <v>0</v>
      </c>
      <c r="M50">
        <f>IF('plot data'!$E50=3,prices!$F$19,0)</f>
        <v>0</v>
      </c>
      <c r="N50">
        <f>IF('plot data'!$E50=3,prices!$F$20,0)</f>
        <v>0</v>
      </c>
      <c r="P50">
        <f>IF('plot data'!$E50=4,prices!$G$18,0)</f>
        <v>0</v>
      </c>
      <c r="Q50">
        <f>IF('plot data'!$E50=4,prices!$G$19,0)</f>
        <v>0</v>
      </c>
      <c r="R50">
        <f>IF('plot data'!$E50=4,prices!$G$20,0)</f>
        <v>0</v>
      </c>
      <c r="T50">
        <f t="shared" si="0"/>
        <v>21</v>
      </c>
      <c r="U50">
        <f t="shared" si="1"/>
        <v>64</v>
      </c>
      <c r="V50">
        <f t="shared" si="2"/>
        <v>34</v>
      </c>
    </row>
    <row r="51" spans="1:22" ht="15">
      <c r="A51">
        <v>20204</v>
      </c>
      <c r="B51">
        <v>2010602</v>
      </c>
      <c r="D51">
        <f>IF('plot data'!$E51=1,prices!$D$18,0)</f>
        <v>0</v>
      </c>
      <c r="E51">
        <f>IF('plot data'!$E51=1,prices!$D$19,0)</f>
        <v>0</v>
      </c>
      <c r="F51">
        <f>IF('plot data'!$E51=1,prices!$D$20,0)</f>
        <v>0</v>
      </c>
      <c r="H51">
        <f>IF('plot data'!$E51=2,prices!$E$18,0)</f>
        <v>21</v>
      </c>
      <c r="I51">
        <f>IF('plot data'!$E51=2,prices!$E$19,0)</f>
        <v>64</v>
      </c>
      <c r="J51">
        <f>IF('plot data'!$E51=2,prices!$E$20,0)</f>
        <v>34</v>
      </c>
      <c r="L51">
        <f>IF('plot data'!$E51=3,prices!$F$18,0)</f>
        <v>0</v>
      </c>
      <c r="M51">
        <f>IF('plot data'!$E51=3,prices!$F$19,0)</f>
        <v>0</v>
      </c>
      <c r="N51">
        <f>IF('plot data'!$E51=3,prices!$F$20,0)</f>
        <v>0</v>
      </c>
      <c r="P51">
        <f>IF('plot data'!$E51=4,prices!$G$18,0)</f>
        <v>0</v>
      </c>
      <c r="Q51">
        <f>IF('plot data'!$E51=4,prices!$G$19,0)</f>
        <v>0</v>
      </c>
      <c r="R51">
        <f>IF('plot data'!$E51=4,prices!$G$20,0)</f>
        <v>0</v>
      </c>
      <c r="T51">
        <f t="shared" si="0"/>
        <v>21</v>
      </c>
      <c r="U51">
        <f t="shared" si="1"/>
        <v>64</v>
      </c>
      <c r="V51">
        <f t="shared" si="2"/>
        <v>34</v>
      </c>
    </row>
    <row r="52" spans="1:22" ht="15">
      <c r="A52">
        <v>10504</v>
      </c>
      <c r="B52">
        <v>1010406</v>
      </c>
      <c r="D52">
        <f>IF('plot data'!$E52=1,prices!$D$18,0)</f>
        <v>0</v>
      </c>
      <c r="E52">
        <f>IF('plot data'!$E52=1,prices!$D$19,0)</f>
        <v>0</v>
      </c>
      <c r="F52">
        <f>IF('plot data'!$E52=1,prices!$D$20,0)</f>
        <v>0</v>
      </c>
      <c r="H52">
        <f>IF('plot data'!$E52=2,prices!$E$18,0)</f>
        <v>21</v>
      </c>
      <c r="I52">
        <f>IF('plot data'!$E52=2,prices!$E$19,0)</f>
        <v>64</v>
      </c>
      <c r="J52">
        <f>IF('plot data'!$E52=2,prices!$E$20,0)</f>
        <v>34</v>
      </c>
      <c r="L52">
        <f>IF('plot data'!$E52=3,prices!$F$18,0)</f>
        <v>0</v>
      </c>
      <c r="M52">
        <f>IF('plot data'!$E52=3,prices!$F$19,0)</f>
        <v>0</v>
      </c>
      <c r="N52">
        <f>IF('plot data'!$E52=3,prices!$F$20,0)</f>
        <v>0</v>
      </c>
      <c r="P52">
        <f>IF('plot data'!$E52=4,prices!$G$18,0)</f>
        <v>0</v>
      </c>
      <c r="Q52">
        <f>IF('plot data'!$E52=4,prices!$G$19,0)</f>
        <v>0</v>
      </c>
      <c r="R52">
        <f>IF('plot data'!$E52=4,prices!$G$20,0)</f>
        <v>0</v>
      </c>
      <c r="T52">
        <f t="shared" si="0"/>
        <v>21</v>
      </c>
      <c r="U52">
        <f t="shared" si="1"/>
        <v>64</v>
      </c>
      <c r="V52">
        <f t="shared" si="2"/>
        <v>34</v>
      </c>
    </row>
    <row r="53" spans="1:22" ht="15">
      <c r="A53">
        <v>30303</v>
      </c>
      <c r="B53">
        <v>1040103</v>
      </c>
      <c r="D53">
        <f>IF('plot data'!$E53=1,prices!$D$18,0)</f>
        <v>0</v>
      </c>
      <c r="E53">
        <f>IF('plot data'!$E53=1,prices!$D$19,0)</f>
        <v>0</v>
      </c>
      <c r="F53">
        <f>IF('plot data'!$E53=1,prices!$D$20,0)</f>
        <v>0</v>
      </c>
      <c r="H53">
        <f>IF('plot data'!$E53=2,prices!$E$18,0)</f>
        <v>21</v>
      </c>
      <c r="I53">
        <f>IF('plot data'!$E53=2,prices!$E$19,0)</f>
        <v>64</v>
      </c>
      <c r="J53">
        <f>IF('plot data'!$E53=2,prices!$E$20,0)</f>
        <v>34</v>
      </c>
      <c r="L53">
        <f>IF('plot data'!$E53=3,prices!$F$18,0)</f>
        <v>0</v>
      </c>
      <c r="M53">
        <f>IF('plot data'!$E53=3,prices!$F$19,0)</f>
        <v>0</v>
      </c>
      <c r="N53">
        <f>IF('plot data'!$E53=3,prices!$F$20,0)</f>
        <v>0</v>
      </c>
      <c r="P53">
        <f>IF('plot data'!$E53=4,prices!$G$18,0)</f>
        <v>0</v>
      </c>
      <c r="Q53">
        <f>IF('plot data'!$E53=4,prices!$G$19,0)</f>
        <v>0</v>
      </c>
      <c r="R53">
        <f>IF('plot data'!$E53=4,prices!$G$20,0)</f>
        <v>0</v>
      </c>
      <c r="T53">
        <f t="shared" si="0"/>
        <v>21</v>
      </c>
      <c r="U53">
        <f t="shared" si="1"/>
        <v>64</v>
      </c>
      <c r="V53">
        <f t="shared" si="2"/>
        <v>34</v>
      </c>
    </row>
    <row r="54" spans="1:22" ht="15">
      <c r="A54">
        <v>30806</v>
      </c>
      <c r="B54">
        <v>3040301</v>
      </c>
      <c r="D54">
        <f>IF('plot data'!$E54=1,prices!$D$18,0)</f>
        <v>0</v>
      </c>
      <c r="E54">
        <f>IF('plot data'!$E54=1,prices!$D$19,0)</f>
        <v>0</v>
      </c>
      <c r="F54">
        <f>IF('plot data'!$E54=1,prices!$D$20,0)</f>
        <v>0</v>
      </c>
      <c r="H54">
        <f>IF('plot data'!$E54=2,prices!$E$18,0)</f>
        <v>21</v>
      </c>
      <c r="I54">
        <f>IF('plot data'!$E54=2,prices!$E$19,0)</f>
        <v>64</v>
      </c>
      <c r="J54">
        <f>IF('plot data'!$E54=2,prices!$E$20,0)</f>
        <v>34</v>
      </c>
      <c r="L54">
        <f>IF('plot data'!$E54=3,prices!$F$18,0)</f>
        <v>0</v>
      </c>
      <c r="M54">
        <f>IF('plot data'!$E54=3,prices!$F$19,0)</f>
        <v>0</v>
      </c>
      <c r="N54">
        <f>IF('plot data'!$E54=3,prices!$F$20,0)</f>
        <v>0</v>
      </c>
      <c r="P54">
        <f>IF('plot data'!$E54=4,prices!$G$18,0)</f>
        <v>0</v>
      </c>
      <c r="Q54">
        <f>IF('plot data'!$E54=4,prices!$G$19,0)</f>
        <v>0</v>
      </c>
      <c r="R54">
        <f>IF('plot data'!$E54=4,prices!$G$20,0)</f>
        <v>0</v>
      </c>
      <c r="T54">
        <f t="shared" si="0"/>
        <v>21</v>
      </c>
      <c r="U54">
        <f t="shared" si="1"/>
        <v>64</v>
      </c>
      <c r="V54">
        <f t="shared" si="2"/>
        <v>34</v>
      </c>
    </row>
    <row r="55" spans="1:22" ht="15">
      <c r="A55">
        <v>31201</v>
      </c>
      <c r="B55">
        <v>3010102</v>
      </c>
      <c r="D55">
        <f>IF('plot data'!$E55=1,prices!$D$18,0)</f>
        <v>0</v>
      </c>
      <c r="E55">
        <f>IF('plot data'!$E55=1,prices!$D$19,0)</f>
        <v>0</v>
      </c>
      <c r="F55">
        <f>IF('plot data'!$E55=1,prices!$D$20,0)</f>
        <v>0</v>
      </c>
      <c r="H55">
        <f>IF('plot data'!$E55=2,prices!$E$18,0)</f>
        <v>21</v>
      </c>
      <c r="I55">
        <f>IF('plot data'!$E55=2,prices!$E$19,0)</f>
        <v>64</v>
      </c>
      <c r="J55">
        <f>IF('plot data'!$E55=2,prices!$E$20,0)</f>
        <v>34</v>
      </c>
      <c r="L55">
        <f>IF('plot data'!$E55=3,prices!$F$18,0)</f>
        <v>0</v>
      </c>
      <c r="M55">
        <f>IF('plot data'!$E55=3,prices!$F$19,0)</f>
        <v>0</v>
      </c>
      <c r="N55">
        <f>IF('plot data'!$E55=3,prices!$F$20,0)</f>
        <v>0</v>
      </c>
      <c r="P55">
        <f>IF('plot data'!$E55=4,prices!$G$18,0)</f>
        <v>0</v>
      </c>
      <c r="Q55">
        <f>IF('plot data'!$E55=4,prices!$G$19,0)</f>
        <v>0</v>
      </c>
      <c r="R55">
        <f>IF('plot data'!$E55=4,prices!$G$20,0)</f>
        <v>0</v>
      </c>
      <c r="T55">
        <f t="shared" si="0"/>
        <v>21</v>
      </c>
      <c r="U55">
        <f t="shared" si="1"/>
        <v>64</v>
      </c>
      <c r="V55">
        <f t="shared" si="2"/>
        <v>34</v>
      </c>
    </row>
    <row r="56" spans="1:22" ht="15">
      <c r="A56">
        <v>31101</v>
      </c>
      <c r="B56">
        <v>1010401</v>
      </c>
      <c r="D56">
        <f>IF('plot data'!$E56=1,prices!$D$18,0)</f>
        <v>0</v>
      </c>
      <c r="E56">
        <f>IF('plot data'!$E56=1,prices!$D$19,0)</f>
        <v>0</v>
      </c>
      <c r="F56">
        <f>IF('plot data'!$E56=1,prices!$D$20,0)</f>
        <v>0</v>
      </c>
      <c r="H56">
        <f>IF('plot data'!$E56=2,prices!$E$18,0)</f>
        <v>0</v>
      </c>
      <c r="I56">
        <f>IF('plot data'!$E56=2,prices!$E$19,0)</f>
        <v>0</v>
      </c>
      <c r="J56">
        <f>IF('plot data'!$E56=2,prices!$E$20,0)</f>
        <v>0</v>
      </c>
      <c r="L56">
        <f>IF('plot data'!$E56=3,prices!$F$18,0)</f>
        <v>36</v>
      </c>
      <c r="M56">
        <f>IF('plot data'!$E56=3,prices!$F$19,0)</f>
        <v>27</v>
      </c>
      <c r="N56">
        <f>IF('plot data'!$E56=3,prices!$F$20,0)</f>
        <v>0</v>
      </c>
      <c r="P56">
        <f>IF('plot data'!$E56=4,prices!$G$18,0)</f>
        <v>0</v>
      </c>
      <c r="Q56">
        <f>IF('plot data'!$E56=4,prices!$G$19,0)</f>
        <v>0</v>
      </c>
      <c r="R56">
        <f>IF('plot data'!$E56=4,prices!$G$20,0)</f>
        <v>0</v>
      </c>
      <c r="T56">
        <f t="shared" si="0"/>
        <v>36</v>
      </c>
      <c r="U56">
        <f t="shared" si="1"/>
        <v>27</v>
      </c>
      <c r="V56">
        <f t="shared" si="2"/>
        <v>0</v>
      </c>
    </row>
    <row r="57" spans="1:22" ht="15">
      <c r="A57">
        <v>31002</v>
      </c>
      <c r="B57">
        <v>3020605</v>
      </c>
      <c r="D57">
        <f>IF('plot data'!$E57=1,prices!$D$18,0)</f>
        <v>0</v>
      </c>
      <c r="E57">
        <f>IF('plot data'!$E57=1,prices!$D$19,0)</f>
        <v>0</v>
      </c>
      <c r="F57">
        <f>IF('plot data'!$E57=1,prices!$D$20,0)</f>
        <v>0</v>
      </c>
      <c r="H57">
        <f>IF('plot data'!$E57=2,prices!$E$18,0)</f>
        <v>21</v>
      </c>
      <c r="I57">
        <f>IF('plot data'!$E57=2,prices!$E$19,0)</f>
        <v>64</v>
      </c>
      <c r="J57">
        <f>IF('plot data'!$E57=2,prices!$E$20,0)</f>
        <v>34</v>
      </c>
      <c r="L57">
        <f>IF('plot data'!$E57=3,prices!$F$18,0)</f>
        <v>0</v>
      </c>
      <c r="M57">
        <f>IF('plot data'!$E57=3,prices!$F$19,0)</f>
        <v>0</v>
      </c>
      <c r="N57">
        <f>IF('plot data'!$E57=3,prices!$F$20,0)</f>
        <v>0</v>
      </c>
      <c r="P57">
        <f>IF('plot data'!$E57=4,prices!$G$18,0)</f>
        <v>0</v>
      </c>
      <c r="Q57">
        <f>IF('plot data'!$E57=4,prices!$G$19,0)</f>
        <v>0</v>
      </c>
      <c r="R57">
        <f>IF('plot data'!$E57=4,prices!$G$20,0)</f>
        <v>0</v>
      </c>
      <c r="T57">
        <f t="shared" si="0"/>
        <v>21</v>
      </c>
      <c r="U57">
        <f t="shared" si="1"/>
        <v>64</v>
      </c>
      <c r="V57">
        <f t="shared" si="2"/>
        <v>34</v>
      </c>
    </row>
    <row r="58" spans="1:22" ht="15">
      <c r="A58">
        <v>31008</v>
      </c>
      <c r="B58">
        <v>2010803</v>
      </c>
      <c r="D58">
        <f>IF('plot data'!$E58=1,prices!$D$18,0)</f>
        <v>0</v>
      </c>
      <c r="E58">
        <f>IF('plot data'!$E58=1,prices!$D$19,0)</f>
        <v>0</v>
      </c>
      <c r="F58">
        <f>IF('plot data'!$E58=1,prices!$D$20,0)</f>
        <v>0</v>
      </c>
      <c r="H58">
        <f>IF('plot data'!$E58=2,prices!$E$18,0)</f>
        <v>21</v>
      </c>
      <c r="I58">
        <f>IF('plot data'!$E58=2,prices!$E$19,0)</f>
        <v>64</v>
      </c>
      <c r="J58">
        <f>IF('plot data'!$E58=2,prices!$E$20,0)</f>
        <v>34</v>
      </c>
      <c r="L58">
        <f>IF('plot data'!$E58=3,prices!$F$18,0)</f>
        <v>0</v>
      </c>
      <c r="M58">
        <f>IF('plot data'!$E58=3,prices!$F$19,0)</f>
        <v>0</v>
      </c>
      <c r="N58">
        <f>IF('plot data'!$E58=3,prices!$F$20,0)</f>
        <v>0</v>
      </c>
      <c r="P58">
        <f>IF('plot data'!$E58=4,prices!$G$18,0)</f>
        <v>0</v>
      </c>
      <c r="Q58">
        <f>IF('plot data'!$E58=4,prices!$G$19,0)</f>
        <v>0</v>
      </c>
      <c r="R58">
        <f>IF('plot data'!$E58=4,prices!$G$20,0)</f>
        <v>0</v>
      </c>
      <c r="T58">
        <f t="shared" si="0"/>
        <v>21</v>
      </c>
      <c r="U58">
        <f t="shared" si="1"/>
        <v>64</v>
      </c>
      <c r="V58">
        <f t="shared" si="2"/>
        <v>34</v>
      </c>
    </row>
    <row r="59" spans="1:22" ht="15">
      <c r="A59">
        <v>10601</v>
      </c>
      <c r="B59">
        <v>3030107</v>
      </c>
      <c r="D59">
        <f>IF('plot data'!$E59=1,prices!$D$18,0)</f>
        <v>0</v>
      </c>
      <c r="E59">
        <f>IF('plot data'!$E59=1,prices!$D$19,0)</f>
        <v>0</v>
      </c>
      <c r="F59">
        <f>IF('plot data'!$E59=1,prices!$D$20,0)</f>
        <v>0</v>
      </c>
      <c r="H59">
        <f>IF('plot data'!$E59=2,prices!$E$18,0)</f>
        <v>21</v>
      </c>
      <c r="I59">
        <f>IF('plot data'!$E59=2,prices!$E$19,0)</f>
        <v>64</v>
      </c>
      <c r="J59">
        <f>IF('plot data'!$E59=2,prices!$E$20,0)</f>
        <v>34</v>
      </c>
      <c r="L59">
        <f>IF('plot data'!$E59=3,prices!$F$18,0)</f>
        <v>0</v>
      </c>
      <c r="M59">
        <f>IF('plot data'!$E59=3,prices!$F$19,0)</f>
        <v>0</v>
      </c>
      <c r="N59">
        <f>IF('plot data'!$E59=3,prices!$F$20,0)</f>
        <v>0</v>
      </c>
      <c r="P59">
        <f>IF('plot data'!$E59=4,prices!$G$18,0)</f>
        <v>0</v>
      </c>
      <c r="Q59">
        <f>IF('plot data'!$E59=4,prices!$G$19,0)</f>
        <v>0</v>
      </c>
      <c r="R59">
        <f>IF('plot data'!$E59=4,prices!$G$20,0)</f>
        <v>0</v>
      </c>
      <c r="T59">
        <f t="shared" si="0"/>
        <v>21</v>
      </c>
      <c r="U59">
        <f t="shared" si="1"/>
        <v>64</v>
      </c>
      <c r="V59">
        <f t="shared" si="2"/>
        <v>34</v>
      </c>
    </row>
    <row r="60" spans="1:22" ht="15">
      <c r="A60">
        <v>30804</v>
      </c>
      <c r="B60">
        <v>3060602</v>
      </c>
      <c r="D60">
        <f>IF('plot data'!$E60=1,prices!$D$18,0)</f>
        <v>0</v>
      </c>
      <c r="E60">
        <f>IF('plot data'!$E60=1,prices!$D$19,0)</f>
        <v>0</v>
      </c>
      <c r="F60">
        <f>IF('plot data'!$E60=1,prices!$D$20,0)</f>
        <v>0</v>
      </c>
      <c r="H60">
        <f>IF('plot data'!$E60=2,prices!$E$18,0)</f>
        <v>21</v>
      </c>
      <c r="I60">
        <f>IF('plot data'!$E60=2,prices!$E$19,0)</f>
        <v>64</v>
      </c>
      <c r="J60">
        <f>IF('plot data'!$E60=2,prices!$E$20,0)</f>
        <v>34</v>
      </c>
      <c r="L60">
        <f>IF('plot data'!$E60=3,prices!$F$18,0)</f>
        <v>0</v>
      </c>
      <c r="M60">
        <f>IF('plot data'!$E60=3,prices!$F$19,0)</f>
        <v>0</v>
      </c>
      <c r="N60">
        <f>IF('plot data'!$E60=3,prices!$F$20,0)</f>
        <v>0</v>
      </c>
      <c r="P60">
        <f>IF('plot data'!$E60=4,prices!$G$18,0)</f>
        <v>0</v>
      </c>
      <c r="Q60">
        <f>IF('plot data'!$E60=4,prices!$G$19,0)</f>
        <v>0</v>
      </c>
      <c r="R60">
        <f>IF('plot data'!$E60=4,prices!$G$20,0)</f>
        <v>0</v>
      </c>
      <c r="T60">
        <f t="shared" si="0"/>
        <v>21</v>
      </c>
      <c r="U60">
        <f t="shared" si="1"/>
        <v>64</v>
      </c>
      <c r="V60">
        <f t="shared" si="2"/>
        <v>34</v>
      </c>
    </row>
    <row r="61" spans="1:22" ht="15">
      <c r="A61">
        <v>30407</v>
      </c>
      <c r="B61">
        <v>1020301</v>
      </c>
      <c r="D61">
        <f>IF('plot data'!$E61=1,prices!$D$18,0)</f>
        <v>0</v>
      </c>
      <c r="E61">
        <f>IF('plot data'!$E61=1,prices!$D$19,0)</f>
        <v>0</v>
      </c>
      <c r="F61">
        <f>IF('plot data'!$E61=1,prices!$D$20,0)</f>
        <v>0</v>
      </c>
      <c r="H61">
        <f>IF('plot data'!$E61=2,prices!$E$18,0)</f>
        <v>21</v>
      </c>
      <c r="I61">
        <f>IF('plot data'!$E61=2,prices!$E$19,0)</f>
        <v>64</v>
      </c>
      <c r="J61">
        <f>IF('plot data'!$E61=2,prices!$E$20,0)</f>
        <v>34</v>
      </c>
      <c r="L61">
        <f>IF('plot data'!$E61=3,prices!$F$18,0)</f>
        <v>0</v>
      </c>
      <c r="M61">
        <f>IF('plot data'!$E61=3,prices!$F$19,0)</f>
        <v>0</v>
      </c>
      <c r="N61">
        <f>IF('plot data'!$E61=3,prices!$F$20,0)</f>
        <v>0</v>
      </c>
      <c r="P61">
        <f>IF('plot data'!$E61=4,prices!$G$18,0)</f>
        <v>0</v>
      </c>
      <c r="Q61">
        <f>IF('plot data'!$E61=4,prices!$G$19,0)</f>
        <v>0</v>
      </c>
      <c r="R61">
        <f>IF('plot data'!$E61=4,prices!$G$20,0)</f>
        <v>0</v>
      </c>
      <c r="T61">
        <f t="shared" si="0"/>
        <v>21</v>
      </c>
      <c r="U61">
        <f t="shared" si="1"/>
        <v>64</v>
      </c>
      <c r="V61">
        <f t="shared" si="2"/>
        <v>34</v>
      </c>
    </row>
    <row r="62" spans="1:22" ht="15">
      <c r="A62">
        <v>30804</v>
      </c>
      <c r="B62">
        <v>1030204</v>
      </c>
      <c r="D62">
        <f>IF('plot data'!$E62=1,prices!$D$18,0)</f>
        <v>0</v>
      </c>
      <c r="E62">
        <f>IF('plot data'!$E62=1,prices!$D$19,0)</f>
        <v>0</v>
      </c>
      <c r="F62">
        <f>IF('plot data'!$E62=1,prices!$D$20,0)</f>
        <v>0</v>
      </c>
      <c r="H62">
        <f>IF('plot data'!$E62=2,prices!$E$18,0)</f>
        <v>0</v>
      </c>
      <c r="I62">
        <f>IF('plot data'!$E62=2,prices!$E$19,0)</f>
        <v>0</v>
      </c>
      <c r="J62">
        <f>IF('plot data'!$E62=2,prices!$E$20,0)</f>
        <v>0</v>
      </c>
      <c r="L62">
        <f>IF('plot data'!$E62=3,prices!$F$18,0)</f>
        <v>36</v>
      </c>
      <c r="M62">
        <f>IF('plot data'!$E62=3,prices!$F$19,0)</f>
        <v>27</v>
      </c>
      <c r="N62">
        <f>IF('plot data'!$E62=3,prices!$F$20,0)</f>
        <v>0</v>
      </c>
      <c r="P62">
        <f>IF('plot data'!$E62=4,prices!$G$18,0)</f>
        <v>0</v>
      </c>
      <c r="Q62">
        <f>IF('plot data'!$E62=4,prices!$G$19,0)</f>
        <v>0</v>
      </c>
      <c r="R62">
        <f>IF('plot data'!$E62=4,prices!$G$20,0)</f>
        <v>0</v>
      </c>
      <c r="T62">
        <f t="shared" si="0"/>
        <v>36</v>
      </c>
      <c r="U62">
        <f t="shared" si="1"/>
        <v>27</v>
      </c>
      <c r="V62">
        <f t="shared" si="2"/>
        <v>0</v>
      </c>
    </row>
    <row r="63" spans="1:22" ht="15">
      <c r="A63">
        <v>30805</v>
      </c>
      <c r="B63">
        <v>2020203</v>
      </c>
      <c r="D63">
        <f>IF('plot data'!$E63=1,prices!$D$18,0)</f>
        <v>0</v>
      </c>
      <c r="E63">
        <f>IF('plot data'!$E63=1,prices!$D$19,0)</f>
        <v>0</v>
      </c>
      <c r="F63">
        <f>IF('plot data'!$E63=1,prices!$D$20,0)</f>
        <v>0</v>
      </c>
      <c r="H63">
        <f>IF('plot data'!$E63=2,prices!$E$18,0)</f>
        <v>0</v>
      </c>
      <c r="I63">
        <f>IF('plot data'!$E63=2,prices!$E$19,0)</f>
        <v>0</v>
      </c>
      <c r="J63">
        <f>IF('plot data'!$E63=2,prices!$E$20,0)</f>
        <v>0</v>
      </c>
      <c r="L63">
        <f>IF('plot data'!$E63=3,prices!$F$18,0)</f>
        <v>0</v>
      </c>
      <c r="M63">
        <f>IF('plot data'!$E63=3,prices!$F$19,0)</f>
        <v>0</v>
      </c>
      <c r="N63">
        <f>IF('plot data'!$E63=3,prices!$F$20,0)</f>
        <v>0</v>
      </c>
      <c r="P63">
        <f>IF('plot data'!$E63=4,prices!$G$18,0)</f>
        <v>21</v>
      </c>
      <c r="Q63">
        <f>IF('plot data'!$E63=4,prices!$G$19,0)</f>
        <v>27</v>
      </c>
      <c r="R63">
        <f>IF('plot data'!$E63=4,prices!$G$20,0)</f>
        <v>15</v>
      </c>
      <c r="T63">
        <f t="shared" si="0"/>
        <v>21</v>
      </c>
      <c r="U63">
        <f t="shared" si="1"/>
        <v>27</v>
      </c>
      <c r="V63">
        <f t="shared" si="2"/>
        <v>15</v>
      </c>
    </row>
    <row r="64" spans="1:22" ht="15">
      <c r="A64">
        <v>20105</v>
      </c>
      <c r="B64">
        <v>1010503</v>
      </c>
      <c r="D64">
        <f>IF('plot data'!$E64=1,prices!$D$18,0)</f>
        <v>0</v>
      </c>
      <c r="E64">
        <f>IF('plot data'!$E64=1,prices!$D$19,0)</f>
        <v>0</v>
      </c>
      <c r="F64">
        <f>IF('plot data'!$E64=1,prices!$D$20,0)</f>
        <v>0</v>
      </c>
      <c r="H64">
        <f>IF('plot data'!$E64=2,prices!$E$18,0)</f>
        <v>0</v>
      </c>
      <c r="I64">
        <f>IF('plot data'!$E64=2,prices!$E$19,0)</f>
        <v>0</v>
      </c>
      <c r="J64">
        <f>IF('plot data'!$E64=2,prices!$E$20,0)</f>
        <v>0</v>
      </c>
      <c r="L64">
        <f>IF('plot data'!$E64=3,prices!$F$18,0)</f>
        <v>36</v>
      </c>
      <c r="M64">
        <f>IF('plot data'!$E64=3,prices!$F$19,0)</f>
        <v>27</v>
      </c>
      <c r="N64">
        <f>IF('plot data'!$E64=3,prices!$F$20,0)</f>
        <v>0</v>
      </c>
      <c r="P64">
        <f>IF('plot data'!$E64=4,prices!$G$18,0)</f>
        <v>0</v>
      </c>
      <c r="Q64">
        <f>IF('plot data'!$E64=4,prices!$G$19,0)</f>
        <v>0</v>
      </c>
      <c r="R64">
        <f>IF('plot data'!$E64=4,prices!$G$20,0)</f>
        <v>0</v>
      </c>
      <c r="T64">
        <f t="shared" si="0"/>
        <v>36</v>
      </c>
      <c r="U64">
        <f t="shared" si="1"/>
        <v>27</v>
      </c>
      <c r="V64">
        <f t="shared" si="2"/>
        <v>0</v>
      </c>
    </row>
    <row r="65" spans="1:22" ht="15">
      <c r="A65">
        <v>31203</v>
      </c>
      <c r="B65">
        <v>2010505</v>
      </c>
      <c r="D65">
        <f>IF('plot data'!$E65=1,prices!$D$18,0)</f>
        <v>0</v>
      </c>
      <c r="E65">
        <f>IF('plot data'!$E65=1,prices!$D$19,0)</f>
        <v>0</v>
      </c>
      <c r="F65">
        <f>IF('plot data'!$E65=1,prices!$D$20,0)</f>
        <v>0</v>
      </c>
      <c r="H65">
        <f>IF('plot data'!$E65=2,prices!$E$18,0)</f>
        <v>0</v>
      </c>
      <c r="I65">
        <f>IF('plot data'!$E65=2,prices!$E$19,0)</f>
        <v>0</v>
      </c>
      <c r="J65">
        <f>IF('plot data'!$E65=2,prices!$E$20,0)</f>
        <v>0</v>
      </c>
      <c r="L65">
        <f>IF('plot data'!$E65=3,prices!$F$18,0)</f>
        <v>0</v>
      </c>
      <c r="M65">
        <f>IF('plot data'!$E65=3,prices!$F$19,0)</f>
        <v>0</v>
      </c>
      <c r="N65">
        <f>IF('plot data'!$E65=3,prices!$F$20,0)</f>
        <v>0</v>
      </c>
      <c r="P65">
        <f>IF('plot data'!$E65=4,prices!$G$18,0)</f>
        <v>21</v>
      </c>
      <c r="Q65">
        <f>IF('plot data'!$E65=4,prices!$G$19,0)</f>
        <v>27</v>
      </c>
      <c r="R65">
        <f>IF('plot data'!$E65=4,prices!$G$20,0)</f>
        <v>15</v>
      </c>
      <c r="T65">
        <f t="shared" si="0"/>
        <v>21</v>
      </c>
      <c r="U65">
        <f t="shared" si="1"/>
        <v>27</v>
      </c>
      <c r="V65">
        <f t="shared" si="2"/>
        <v>15</v>
      </c>
    </row>
    <row r="66" spans="1:22" ht="15">
      <c r="A66">
        <v>30604</v>
      </c>
      <c r="B66">
        <v>3010303</v>
      </c>
      <c r="D66">
        <f>IF('plot data'!$E66=1,prices!$D$18,0)</f>
        <v>0</v>
      </c>
      <c r="E66">
        <f>IF('plot data'!$E66=1,prices!$D$19,0)</f>
        <v>0</v>
      </c>
      <c r="F66">
        <f>IF('plot data'!$E66=1,prices!$D$20,0)</f>
        <v>0</v>
      </c>
      <c r="H66">
        <f>IF('plot data'!$E66=2,prices!$E$18,0)</f>
        <v>0</v>
      </c>
      <c r="I66">
        <f>IF('plot data'!$E66=2,prices!$E$19,0)</f>
        <v>0</v>
      </c>
      <c r="J66">
        <f>IF('plot data'!$E66=2,prices!$E$20,0)</f>
        <v>0</v>
      </c>
      <c r="L66">
        <f>IF('plot data'!$E66=3,prices!$F$18,0)</f>
        <v>36</v>
      </c>
      <c r="M66">
        <f>IF('plot data'!$E66=3,prices!$F$19,0)</f>
        <v>27</v>
      </c>
      <c r="N66">
        <f>IF('plot data'!$E66=3,prices!$F$20,0)</f>
        <v>0</v>
      </c>
      <c r="P66">
        <f>IF('plot data'!$E66=4,prices!$G$18,0)</f>
        <v>0</v>
      </c>
      <c r="Q66">
        <f>IF('plot data'!$E66=4,prices!$G$19,0)</f>
        <v>0</v>
      </c>
      <c r="R66">
        <f>IF('plot data'!$E66=4,prices!$G$20,0)</f>
        <v>0</v>
      </c>
      <c r="T66">
        <f t="shared" si="0"/>
        <v>36</v>
      </c>
      <c r="U66">
        <f t="shared" si="1"/>
        <v>27</v>
      </c>
      <c r="V66">
        <f t="shared" si="2"/>
        <v>0</v>
      </c>
    </row>
    <row r="67" spans="1:22" ht="15">
      <c r="A67">
        <v>30406</v>
      </c>
      <c r="B67">
        <v>3070601</v>
      </c>
      <c r="D67">
        <f>IF('plot data'!$E67=1,prices!$D$18,0)</f>
        <v>0</v>
      </c>
      <c r="E67">
        <f>IF('plot data'!$E67=1,prices!$D$19,0)</f>
        <v>0</v>
      </c>
      <c r="F67">
        <f>IF('plot data'!$E67=1,prices!$D$20,0)</f>
        <v>0</v>
      </c>
      <c r="H67">
        <f>IF('plot data'!$E67=2,prices!$E$18,0)</f>
        <v>21</v>
      </c>
      <c r="I67">
        <f>IF('plot data'!$E67=2,prices!$E$19,0)</f>
        <v>64</v>
      </c>
      <c r="J67">
        <f>IF('plot data'!$E67=2,prices!$E$20,0)</f>
        <v>34</v>
      </c>
      <c r="L67">
        <f>IF('plot data'!$E67=3,prices!$F$18,0)</f>
        <v>0</v>
      </c>
      <c r="M67">
        <f>IF('plot data'!$E67=3,prices!$F$19,0)</f>
        <v>0</v>
      </c>
      <c r="N67">
        <f>IF('plot data'!$E67=3,prices!$F$20,0)</f>
        <v>0</v>
      </c>
      <c r="P67">
        <f>IF('plot data'!$E67=4,prices!$G$18,0)</f>
        <v>0</v>
      </c>
      <c r="Q67">
        <f>IF('plot data'!$E67=4,prices!$G$19,0)</f>
        <v>0</v>
      </c>
      <c r="R67">
        <f>IF('plot data'!$E67=4,prices!$G$20,0)</f>
        <v>0</v>
      </c>
      <c r="T67">
        <f aca="true" t="shared" si="3" ref="T67:T130">D67+H67+L67+P67</f>
        <v>21</v>
      </c>
      <c r="U67">
        <f aca="true" t="shared" si="4" ref="U67:U130">E67+I67+M67+Q67</f>
        <v>64</v>
      </c>
      <c r="V67">
        <f aca="true" t="shared" si="5" ref="V67:V130">F67+J67+N67+R67</f>
        <v>34</v>
      </c>
    </row>
    <row r="68" spans="1:22" ht="15">
      <c r="A68">
        <v>30105</v>
      </c>
      <c r="B68">
        <v>1040502</v>
      </c>
      <c r="D68">
        <f>IF('plot data'!$E68=1,prices!$D$18,0)</f>
        <v>0</v>
      </c>
      <c r="E68">
        <f>IF('plot data'!$E68=1,prices!$D$19,0)</f>
        <v>0</v>
      </c>
      <c r="F68">
        <f>IF('plot data'!$E68=1,prices!$D$20,0)</f>
        <v>0</v>
      </c>
      <c r="H68">
        <f>IF('plot data'!$E68=2,prices!$E$18,0)</f>
        <v>0</v>
      </c>
      <c r="I68">
        <f>IF('plot data'!$E68=2,prices!$E$19,0)</f>
        <v>0</v>
      </c>
      <c r="J68">
        <f>IF('plot data'!$E68=2,prices!$E$20,0)</f>
        <v>0</v>
      </c>
      <c r="L68">
        <f>IF('plot data'!$E68=3,prices!$F$18,0)</f>
        <v>36</v>
      </c>
      <c r="M68">
        <f>IF('plot data'!$E68=3,prices!$F$19,0)</f>
        <v>27</v>
      </c>
      <c r="N68">
        <f>IF('plot data'!$E68=3,prices!$F$20,0)</f>
        <v>0</v>
      </c>
      <c r="P68">
        <f>IF('plot data'!$E68=4,prices!$G$18,0)</f>
        <v>0</v>
      </c>
      <c r="Q68">
        <f>IF('plot data'!$E68=4,prices!$G$19,0)</f>
        <v>0</v>
      </c>
      <c r="R68">
        <f>IF('plot data'!$E68=4,prices!$G$20,0)</f>
        <v>0</v>
      </c>
      <c r="T68">
        <f t="shared" si="3"/>
        <v>36</v>
      </c>
      <c r="U68">
        <f t="shared" si="4"/>
        <v>27</v>
      </c>
      <c r="V68">
        <f t="shared" si="5"/>
        <v>0</v>
      </c>
    </row>
    <row r="69" spans="1:22" ht="15">
      <c r="A69">
        <v>10203</v>
      </c>
      <c r="B69">
        <v>2020501</v>
      </c>
      <c r="D69">
        <f>IF('plot data'!$E69=1,prices!$D$18,0)</f>
        <v>0</v>
      </c>
      <c r="E69">
        <f>IF('plot data'!$E69=1,prices!$D$19,0)</f>
        <v>0</v>
      </c>
      <c r="F69">
        <f>IF('plot data'!$E69=1,prices!$D$20,0)</f>
        <v>0</v>
      </c>
      <c r="H69">
        <f>IF('plot data'!$E69=2,prices!$E$18,0)</f>
        <v>0</v>
      </c>
      <c r="I69">
        <f>IF('plot data'!$E69=2,prices!$E$19,0)</f>
        <v>0</v>
      </c>
      <c r="J69">
        <f>IF('plot data'!$E69=2,prices!$E$20,0)</f>
        <v>0</v>
      </c>
      <c r="L69">
        <f>IF('plot data'!$E69=3,prices!$F$18,0)</f>
        <v>0</v>
      </c>
      <c r="M69">
        <f>IF('plot data'!$E69=3,prices!$F$19,0)</f>
        <v>0</v>
      </c>
      <c r="N69">
        <f>IF('plot data'!$E69=3,prices!$F$20,0)</f>
        <v>0</v>
      </c>
      <c r="P69">
        <f>IF('plot data'!$E69=4,prices!$G$18,0)</f>
        <v>21</v>
      </c>
      <c r="Q69">
        <f>IF('plot data'!$E69=4,prices!$G$19,0)</f>
        <v>27</v>
      </c>
      <c r="R69">
        <f>IF('plot data'!$E69=4,prices!$G$20,0)</f>
        <v>15</v>
      </c>
      <c r="T69">
        <f t="shared" si="3"/>
        <v>21</v>
      </c>
      <c r="U69">
        <f t="shared" si="4"/>
        <v>27</v>
      </c>
      <c r="V69">
        <f t="shared" si="5"/>
        <v>15</v>
      </c>
    </row>
    <row r="70" spans="1:22" ht="15">
      <c r="A70">
        <v>10301</v>
      </c>
      <c r="B70">
        <v>3010202</v>
      </c>
      <c r="D70">
        <f>IF('plot data'!$E70=1,prices!$D$18,0)</f>
        <v>0</v>
      </c>
      <c r="E70">
        <f>IF('plot data'!$E70=1,prices!$D$19,0)</f>
        <v>0</v>
      </c>
      <c r="F70">
        <f>IF('plot data'!$E70=1,prices!$D$20,0)</f>
        <v>0</v>
      </c>
      <c r="H70">
        <f>IF('plot data'!$E70=2,prices!$E$18,0)</f>
        <v>21</v>
      </c>
      <c r="I70">
        <f>IF('plot data'!$E70=2,prices!$E$19,0)</f>
        <v>64</v>
      </c>
      <c r="J70">
        <f>IF('plot data'!$E70=2,prices!$E$20,0)</f>
        <v>34</v>
      </c>
      <c r="L70">
        <f>IF('plot data'!$E70=3,prices!$F$18,0)</f>
        <v>0</v>
      </c>
      <c r="M70">
        <f>IF('plot data'!$E70=3,prices!$F$19,0)</f>
        <v>0</v>
      </c>
      <c r="N70">
        <f>IF('plot data'!$E70=3,prices!$F$20,0)</f>
        <v>0</v>
      </c>
      <c r="P70">
        <f>IF('plot data'!$E70=4,prices!$G$18,0)</f>
        <v>0</v>
      </c>
      <c r="Q70">
        <f>IF('plot data'!$E70=4,prices!$G$19,0)</f>
        <v>0</v>
      </c>
      <c r="R70">
        <f>IF('plot data'!$E70=4,prices!$G$20,0)</f>
        <v>0</v>
      </c>
      <c r="T70">
        <f t="shared" si="3"/>
        <v>21</v>
      </c>
      <c r="U70">
        <f t="shared" si="4"/>
        <v>64</v>
      </c>
      <c r="V70">
        <f t="shared" si="5"/>
        <v>34</v>
      </c>
    </row>
    <row r="71" spans="1:22" ht="15">
      <c r="A71">
        <v>10605</v>
      </c>
      <c r="B71">
        <v>1050102</v>
      </c>
      <c r="D71">
        <f>IF('plot data'!$E71=1,prices!$D$18,0)</f>
        <v>0</v>
      </c>
      <c r="E71">
        <f>IF('plot data'!$E71=1,prices!$D$19,0)</f>
        <v>0</v>
      </c>
      <c r="F71">
        <f>IF('plot data'!$E71=1,prices!$D$20,0)</f>
        <v>0</v>
      </c>
      <c r="H71">
        <f>IF('plot data'!$E71=2,prices!$E$18,0)</f>
        <v>21</v>
      </c>
      <c r="I71">
        <f>IF('plot data'!$E71=2,prices!$E$19,0)</f>
        <v>64</v>
      </c>
      <c r="J71">
        <f>IF('plot data'!$E71=2,prices!$E$20,0)</f>
        <v>34</v>
      </c>
      <c r="L71">
        <f>IF('plot data'!$E71=3,prices!$F$18,0)</f>
        <v>0</v>
      </c>
      <c r="M71">
        <f>IF('plot data'!$E71=3,prices!$F$19,0)</f>
        <v>0</v>
      </c>
      <c r="N71">
        <f>IF('plot data'!$E71=3,prices!$F$20,0)</f>
        <v>0</v>
      </c>
      <c r="P71">
        <f>IF('plot data'!$E71=4,prices!$G$18,0)</f>
        <v>0</v>
      </c>
      <c r="Q71">
        <f>IF('plot data'!$E71=4,prices!$G$19,0)</f>
        <v>0</v>
      </c>
      <c r="R71">
        <f>IF('plot data'!$E71=4,prices!$G$20,0)</f>
        <v>0</v>
      </c>
      <c r="T71">
        <f t="shared" si="3"/>
        <v>21</v>
      </c>
      <c r="U71">
        <f t="shared" si="4"/>
        <v>64</v>
      </c>
      <c r="V71">
        <f t="shared" si="5"/>
        <v>34</v>
      </c>
    </row>
    <row r="72" spans="1:22" ht="15">
      <c r="A72">
        <v>31007</v>
      </c>
      <c r="B72">
        <v>3120302</v>
      </c>
      <c r="D72">
        <f>IF('plot data'!$E72=1,prices!$D$18,0)</f>
        <v>0</v>
      </c>
      <c r="E72">
        <f>IF('plot data'!$E72=1,prices!$D$19,0)</f>
        <v>0</v>
      </c>
      <c r="F72">
        <f>IF('plot data'!$E72=1,prices!$D$20,0)</f>
        <v>0</v>
      </c>
      <c r="H72">
        <f>IF('plot data'!$E72=2,prices!$E$18,0)</f>
        <v>0</v>
      </c>
      <c r="I72">
        <f>IF('plot data'!$E72=2,prices!$E$19,0)</f>
        <v>0</v>
      </c>
      <c r="J72">
        <f>IF('plot data'!$E72=2,prices!$E$20,0)</f>
        <v>0</v>
      </c>
      <c r="L72">
        <f>IF('plot data'!$E72=3,prices!$F$18,0)</f>
        <v>36</v>
      </c>
      <c r="M72">
        <f>IF('plot data'!$E72=3,prices!$F$19,0)</f>
        <v>27</v>
      </c>
      <c r="N72">
        <f>IF('plot data'!$E72=3,prices!$F$20,0)</f>
        <v>0</v>
      </c>
      <c r="P72">
        <f>IF('plot data'!$E72=4,prices!$G$18,0)</f>
        <v>0</v>
      </c>
      <c r="Q72">
        <f>IF('plot data'!$E72=4,prices!$G$19,0)</f>
        <v>0</v>
      </c>
      <c r="R72">
        <f>IF('plot data'!$E72=4,prices!$G$20,0)</f>
        <v>0</v>
      </c>
      <c r="T72">
        <f t="shared" si="3"/>
        <v>36</v>
      </c>
      <c r="U72">
        <f t="shared" si="4"/>
        <v>27</v>
      </c>
      <c r="V72">
        <f t="shared" si="5"/>
        <v>0</v>
      </c>
    </row>
    <row r="73" spans="1:22" ht="15">
      <c r="A73">
        <v>20408</v>
      </c>
      <c r="B73">
        <v>3070201</v>
      </c>
      <c r="D73">
        <f>IF('plot data'!$E73=1,prices!$D$18,0)</f>
        <v>0</v>
      </c>
      <c r="E73">
        <f>IF('plot data'!$E73=1,prices!$D$19,0)</f>
        <v>0</v>
      </c>
      <c r="F73">
        <f>IF('plot data'!$E73=1,prices!$D$20,0)</f>
        <v>0</v>
      </c>
      <c r="H73">
        <f>IF('plot data'!$E73=2,prices!$E$18,0)</f>
        <v>21</v>
      </c>
      <c r="I73">
        <f>IF('plot data'!$E73=2,prices!$E$19,0)</f>
        <v>64</v>
      </c>
      <c r="J73">
        <f>IF('plot data'!$E73=2,prices!$E$20,0)</f>
        <v>34</v>
      </c>
      <c r="L73">
        <f>IF('plot data'!$E73=3,prices!$F$18,0)</f>
        <v>0</v>
      </c>
      <c r="M73">
        <f>IF('plot data'!$E73=3,prices!$F$19,0)</f>
        <v>0</v>
      </c>
      <c r="N73">
        <f>IF('plot data'!$E73=3,prices!$F$20,0)</f>
        <v>0</v>
      </c>
      <c r="P73">
        <f>IF('plot data'!$E73=4,prices!$G$18,0)</f>
        <v>0</v>
      </c>
      <c r="Q73">
        <f>IF('plot data'!$E73=4,prices!$G$19,0)</f>
        <v>0</v>
      </c>
      <c r="R73">
        <f>IF('plot data'!$E73=4,prices!$G$20,0)</f>
        <v>0</v>
      </c>
      <c r="T73">
        <f t="shared" si="3"/>
        <v>21</v>
      </c>
      <c r="U73">
        <f t="shared" si="4"/>
        <v>64</v>
      </c>
      <c r="V73">
        <f t="shared" si="5"/>
        <v>34</v>
      </c>
    </row>
    <row r="74" spans="1:22" ht="15">
      <c r="A74">
        <v>30701</v>
      </c>
      <c r="B74">
        <v>3060605</v>
      </c>
      <c r="D74">
        <f>IF('plot data'!$E74=1,prices!$D$18,0)</f>
        <v>0</v>
      </c>
      <c r="E74">
        <f>IF('plot data'!$E74=1,prices!$D$19,0)</f>
        <v>0</v>
      </c>
      <c r="F74">
        <f>IF('plot data'!$E74=1,prices!$D$20,0)</f>
        <v>0</v>
      </c>
      <c r="H74">
        <f>IF('plot data'!$E74=2,prices!$E$18,0)</f>
        <v>0</v>
      </c>
      <c r="I74">
        <f>IF('plot data'!$E74=2,prices!$E$19,0)</f>
        <v>0</v>
      </c>
      <c r="J74">
        <f>IF('plot data'!$E74=2,prices!$E$20,0)</f>
        <v>0</v>
      </c>
      <c r="L74">
        <f>IF('plot data'!$E74=3,prices!$F$18,0)</f>
        <v>0</v>
      </c>
      <c r="M74">
        <f>IF('plot data'!$E74=3,prices!$F$19,0)</f>
        <v>0</v>
      </c>
      <c r="N74">
        <f>IF('plot data'!$E74=3,prices!$F$20,0)</f>
        <v>0</v>
      </c>
      <c r="P74">
        <f>IF('plot data'!$E74=4,prices!$G$18,0)</f>
        <v>21</v>
      </c>
      <c r="Q74">
        <f>IF('plot data'!$E74=4,prices!$G$19,0)</f>
        <v>27</v>
      </c>
      <c r="R74">
        <f>IF('plot data'!$E74=4,prices!$G$20,0)</f>
        <v>15</v>
      </c>
      <c r="T74">
        <f t="shared" si="3"/>
        <v>21</v>
      </c>
      <c r="U74">
        <f t="shared" si="4"/>
        <v>27</v>
      </c>
      <c r="V74">
        <f t="shared" si="5"/>
        <v>15</v>
      </c>
    </row>
    <row r="75" spans="1:22" ht="15">
      <c r="A75">
        <v>30105</v>
      </c>
      <c r="B75">
        <v>3060202</v>
      </c>
      <c r="D75">
        <f>IF('plot data'!$E75=1,prices!$D$18,0)</f>
        <v>0</v>
      </c>
      <c r="E75">
        <f>IF('plot data'!$E75=1,prices!$D$19,0)</f>
        <v>0</v>
      </c>
      <c r="F75">
        <f>IF('plot data'!$E75=1,prices!$D$20,0)</f>
        <v>0</v>
      </c>
      <c r="H75">
        <f>IF('plot data'!$E75=2,prices!$E$18,0)</f>
        <v>21</v>
      </c>
      <c r="I75">
        <f>IF('plot data'!$E75=2,prices!$E$19,0)</f>
        <v>64</v>
      </c>
      <c r="J75">
        <f>IF('plot data'!$E75=2,prices!$E$20,0)</f>
        <v>34</v>
      </c>
      <c r="L75">
        <f>IF('plot data'!$E75=3,prices!$F$18,0)</f>
        <v>0</v>
      </c>
      <c r="M75">
        <f>IF('plot data'!$E75=3,prices!$F$19,0)</f>
        <v>0</v>
      </c>
      <c r="N75">
        <f>IF('plot data'!$E75=3,prices!$F$20,0)</f>
        <v>0</v>
      </c>
      <c r="P75">
        <f>IF('plot data'!$E75=4,prices!$G$18,0)</f>
        <v>0</v>
      </c>
      <c r="Q75">
        <f>IF('plot data'!$E75=4,prices!$G$19,0)</f>
        <v>0</v>
      </c>
      <c r="R75">
        <f>IF('plot data'!$E75=4,prices!$G$20,0)</f>
        <v>0</v>
      </c>
      <c r="T75">
        <f t="shared" si="3"/>
        <v>21</v>
      </c>
      <c r="U75">
        <f t="shared" si="4"/>
        <v>64</v>
      </c>
      <c r="V75">
        <f t="shared" si="5"/>
        <v>34</v>
      </c>
    </row>
    <row r="76" spans="1:22" ht="15">
      <c r="A76">
        <v>31009</v>
      </c>
      <c r="B76">
        <v>2010101</v>
      </c>
      <c r="D76">
        <f>IF('plot data'!$E76=1,prices!$D$18,0)</f>
        <v>0</v>
      </c>
      <c r="E76">
        <f>IF('plot data'!$E76=1,prices!$D$19,0)</f>
        <v>0</v>
      </c>
      <c r="F76">
        <f>IF('plot data'!$E76=1,prices!$D$20,0)</f>
        <v>0</v>
      </c>
      <c r="H76">
        <f>IF('plot data'!$E76=2,prices!$E$18,0)</f>
        <v>0</v>
      </c>
      <c r="I76">
        <f>IF('plot data'!$E76=2,prices!$E$19,0)</f>
        <v>0</v>
      </c>
      <c r="J76">
        <f>IF('plot data'!$E76=2,prices!$E$20,0)</f>
        <v>0</v>
      </c>
      <c r="L76">
        <f>IF('plot data'!$E76=3,prices!$F$18,0)</f>
        <v>0</v>
      </c>
      <c r="M76">
        <f>IF('plot data'!$E76=3,prices!$F$19,0)</f>
        <v>0</v>
      </c>
      <c r="N76">
        <f>IF('plot data'!$E76=3,prices!$F$20,0)</f>
        <v>0</v>
      </c>
      <c r="P76">
        <f>IF('plot data'!$E76=4,prices!$G$18,0)</f>
        <v>21</v>
      </c>
      <c r="Q76">
        <f>IF('plot data'!$E76=4,prices!$G$19,0)</f>
        <v>27</v>
      </c>
      <c r="R76">
        <f>IF('plot data'!$E76=4,prices!$G$20,0)</f>
        <v>15</v>
      </c>
      <c r="T76">
        <f t="shared" si="3"/>
        <v>21</v>
      </c>
      <c r="U76">
        <f t="shared" si="4"/>
        <v>27</v>
      </c>
      <c r="V76">
        <f t="shared" si="5"/>
        <v>15</v>
      </c>
    </row>
    <row r="77" spans="1:22" ht="15">
      <c r="A77">
        <v>30203</v>
      </c>
      <c r="B77">
        <v>3040401</v>
      </c>
      <c r="D77">
        <f>IF('plot data'!$E77=1,prices!$D$18,0)</f>
        <v>0</v>
      </c>
      <c r="E77">
        <f>IF('plot data'!$E77=1,prices!$D$19,0)</f>
        <v>0</v>
      </c>
      <c r="F77">
        <f>IF('plot data'!$E77=1,prices!$D$20,0)</f>
        <v>0</v>
      </c>
      <c r="H77">
        <f>IF('plot data'!$E77=2,prices!$E$18,0)</f>
        <v>21</v>
      </c>
      <c r="I77">
        <f>IF('plot data'!$E77=2,prices!$E$19,0)</f>
        <v>64</v>
      </c>
      <c r="J77">
        <f>IF('plot data'!$E77=2,prices!$E$20,0)</f>
        <v>34</v>
      </c>
      <c r="L77">
        <f>IF('plot data'!$E77=3,prices!$F$18,0)</f>
        <v>0</v>
      </c>
      <c r="M77">
        <f>IF('plot data'!$E77=3,prices!$F$19,0)</f>
        <v>0</v>
      </c>
      <c r="N77">
        <f>IF('plot data'!$E77=3,prices!$F$20,0)</f>
        <v>0</v>
      </c>
      <c r="P77">
        <f>IF('plot data'!$E77=4,prices!$G$18,0)</f>
        <v>0</v>
      </c>
      <c r="Q77">
        <f>IF('plot data'!$E77=4,prices!$G$19,0)</f>
        <v>0</v>
      </c>
      <c r="R77">
        <f>IF('plot data'!$E77=4,prices!$G$20,0)</f>
        <v>0</v>
      </c>
      <c r="T77">
        <f t="shared" si="3"/>
        <v>21</v>
      </c>
      <c r="U77">
        <f t="shared" si="4"/>
        <v>64</v>
      </c>
      <c r="V77">
        <f t="shared" si="5"/>
        <v>34</v>
      </c>
    </row>
    <row r="78" spans="1:22" ht="15">
      <c r="A78">
        <v>20103</v>
      </c>
      <c r="B78">
        <v>3120303</v>
      </c>
      <c r="D78">
        <f>IF('plot data'!$E78=1,prices!$D$18,0)</f>
        <v>0</v>
      </c>
      <c r="E78">
        <f>IF('plot data'!$E78=1,prices!$D$19,0)</f>
        <v>0</v>
      </c>
      <c r="F78">
        <f>IF('plot data'!$E78=1,prices!$D$20,0)</f>
        <v>0</v>
      </c>
      <c r="H78">
        <f>IF('plot data'!$E78=2,prices!$E$18,0)</f>
        <v>21</v>
      </c>
      <c r="I78">
        <f>IF('plot data'!$E78=2,prices!$E$19,0)</f>
        <v>64</v>
      </c>
      <c r="J78">
        <f>IF('plot data'!$E78=2,prices!$E$20,0)</f>
        <v>34</v>
      </c>
      <c r="L78">
        <f>IF('plot data'!$E78=3,prices!$F$18,0)</f>
        <v>0</v>
      </c>
      <c r="M78">
        <f>IF('plot data'!$E78=3,prices!$F$19,0)</f>
        <v>0</v>
      </c>
      <c r="N78">
        <f>IF('plot data'!$E78=3,prices!$F$20,0)</f>
        <v>0</v>
      </c>
      <c r="P78">
        <f>IF('plot data'!$E78=4,prices!$G$18,0)</f>
        <v>0</v>
      </c>
      <c r="Q78">
        <f>IF('plot data'!$E78=4,prices!$G$19,0)</f>
        <v>0</v>
      </c>
      <c r="R78">
        <f>IF('plot data'!$E78=4,prices!$G$20,0)</f>
        <v>0</v>
      </c>
      <c r="T78">
        <f t="shared" si="3"/>
        <v>21</v>
      </c>
      <c r="U78">
        <f t="shared" si="4"/>
        <v>64</v>
      </c>
      <c r="V78">
        <f t="shared" si="5"/>
        <v>34</v>
      </c>
    </row>
    <row r="79" spans="1:22" ht="15">
      <c r="A79">
        <v>30101</v>
      </c>
      <c r="B79">
        <v>1060401</v>
      </c>
      <c r="D79">
        <f>IF('plot data'!$E79=1,prices!$D$18,0)</f>
        <v>0</v>
      </c>
      <c r="E79">
        <f>IF('plot data'!$E79=1,prices!$D$19,0)</f>
        <v>0</v>
      </c>
      <c r="F79">
        <f>IF('plot data'!$E79=1,prices!$D$20,0)</f>
        <v>0</v>
      </c>
      <c r="H79">
        <f>IF('plot data'!$E79=2,prices!$E$18,0)</f>
        <v>0</v>
      </c>
      <c r="I79">
        <f>IF('plot data'!$E79=2,prices!$E$19,0)</f>
        <v>0</v>
      </c>
      <c r="J79">
        <f>IF('plot data'!$E79=2,prices!$E$20,0)</f>
        <v>0</v>
      </c>
      <c r="L79">
        <f>IF('plot data'!$E79=3,prices!$F$18,0)</f>
        <v>36</v>
      </c>
      <c r="M79">
        <f>IF('plot data'!$E79=3,prices!$F$19,0)</f>
        <v>27</v>
      </c>
      <c r="N79">
        <f>IF('plot data'!$E79=3,prices!$F$20,0)</f>
        <v>0</v>
      </c>
      <c r="P79">
        <f>IF('plot data'!$E79=4,prices!$G$18,0)</f>
        <v>0</v>
      </c>
      <c r="Q79">
        <f>IF('plot data'!$E79=4,prices!$G$19,0)</f>
        <v>0</v>
      </c>
      <c r="R79">
        <f>IF('plot data'!$E79=4,prices!$G$20,0)</f>
        <v>0</v>
      </c>
      <c r="T79">
        <f t="shared" si="3"/>
        <v>36</v>
      </c>
      <c r="U79">
        <f t="shared" si="4"/>
        <v>27</v>
      </c>
      <c r="V79">
        <f t="shared" si="5"/>
        <v>0</v>
      </c>
    </row>
    <row r="80" spans="1:22" ht="15">
      <c r="A80">
        <v>10304</v>
      </c>
      <c r="B80">
        <v>3070402</v>
      </c>
      <c r="D80">
        <f>IF('plot data'!$E80=1,prices!$D$18,0)</f>
        <v>0</v>
      </c>
      <c r="E80">
        <f>IF('plot data'!$E80=1,prices!$D$19,0)</f>
        <v>0</v>
      </c>
      <c r="F80">
        <f>IF('plot data'!$E80=1,prices!$D$20,0)</f>
        <v>0</v>
      </c>
      <c r="H80">
        <f>IF('plot data'!$E80=2,prices!$E$18,0)</f>
        <v>21</v>
      </c>
      <c r="I80">
        <f>IF('plot data'!$E80=2,prices!$E$19,0)</f>
        <v>64</v>
      </c>
      <c r="J80">
        <f>IF('plot data'!$E80=2,prices!$E$20,0)</f>
        <v>34</v>
      </c>
      <c r="L80">
        <f>IF('plot data'!$E80=3,prices!$F$18,0)</f>
        <v>0</v>
      </c>
      <c r="M80">
        <f>IF('plot data'!$E80=3,prices!$F$19,0)</f>
        <v>0</v>
      </c>
      <c r="N80">
        <f>IF('plot data'!$E80=3,prices!$F$20,0)</f>
        <v>0</v>
      </c>
      <c r="P80">
        <f>IF('plot data'!$E80=4,prices!$G$18,0)</f>
        <v>0</v>
      </c>
      <c r="Q80">
        <f>IF('plot data'!$E80=4,prices!$G$19,0)</f>
        <v>0</v>
      </c>
      <c r="R80">
        <f>IF('plot data'!$E80=4,prices!$G$20,0)</f>
        <v>0</v>
      </c>
      <c r="T80">
        <f t="shared" si="3"/>
        <v>21</v>
      </c>
      <c r="U80">
        <f t="shared" si="4"/>
        <v>64</v>
      </c>
      <c r="V80">
        <f t="shared" si="5"/>
        <v>34</v>
      </c>
    </row>
    <row r="81" spans="1:22" ht="15">
      <c r="A81">
        <v>30403</v>
      </c>
      <c r="B81">
        <v>2040801</v>
      </c>
      <c r="D81">
        <f>IF('plot data'!$E81=1,prices!$D$18,0)</f>
        <v>0</v>
      </c>
      <c r="E81">
        <f>IF('plot data'!$E81=1,prices!$D$19,0)</f>
        <v>0</v>
      </c>
      <c r="F81">
        <f>IF('plot data'!$E81=1,prices!$D$20,0)</f>
        <v>0</v>
      </c>
      <c r="H81">
        <f>IF('plot data'!$E81=2,prices!$E$18,0)</f>
        <v>21</v>
      </c>
      <c r="I81">
        <f>IF('plot data'!$E81=2,prices!$E$19,0)</f>
        <v>64</v>
      </c>
      <c r="J81">
        <f>IF('plot data'!$E81=2,prices!$E$20,0)</f>
        <v>34</v>
      </c>
      <c r="L81">
        <f>IF('plot data'!$E81=3,prices!$F$18,0)</f>
        <v>0</v>
      </c>
      <c r="M81">
        <f>IF('plot data'!$E81=3,prices!$F$19,0)</f>
        <v>0</v>
      </c>
      <c r="N81">
        <f>IF('plot data'!$E81=3,prices!$F$20,0)</f>
        <v>0</v>
      </c>
      <c r="P81">
        <f>IF('plot data'!$E81=4,prices!$G$18,0)</f>
        <v>0</v>
      </c>
      <c r="Q81">
        <f>IF('plot data'!$E81=4,prices!$G$19,0)</f>
        <v>0</v>
      </c>
      <c r="R81">
        <f>IF('plot data'!$E81=4,prices!$G$20,0)</f>
        <v>0</v>
      </c>
      <c r="T81">
        <f t="shared" si="3"/>
        <v>21</v>
      </c>
      <c r="U81">
        <f t="shared" si="4"/>
        <v>64</v>
      </c>
      <c r="V81">
        <f t="shared" si="5"/>
        <v>34</v>
      </c>
    </row>
    <row r="82" spans="1:22" ht="15">
      <c r="A82">
        <v>10303</v>
      </c>
      <c r="B82">
        <v>3010501</v>
      </c>
      <c r="D82">
        <f>IF('plot data'!$E82=1,prices!$D$18,0)</f>
        <v>0</v>
      </c>
      <c r="E82">
        <f>IF('plot data'!$E82=1,prices!$D$19,0)</f>
        <v>0</v>
      </c>
      <c r="F82">
        <f>IF('plot data'!$E82=1,prices!$D$20,0)</f>
        <v>0</v>
      </c>
      <c r="H82">
        <f>IF('plot data'!$E82=2,prices!$E$18,0)</f>
        <v>21</v>
      </c>
      <c r="I82">
        <f>IF('plot data'!$E82=2,prices!$E$19,0)</f>
        <v>64</v>
      </c>
      <c r="J82">
        <f>IF('plot data'!$E82=2,prices!$E$20,0)</f>
        <v>34</v>
      </c>
      <c r="L82">
        <f>IF('plot data'!$E82=3,prices!$F$18,0)</f>
        <v>0</v>
      </c>
      <c r="M82">
        <f>IF('plot data'!$E82=3,prices!$F$19,0)</f>
        <v>0</v>
      </c>
      <c r="N82">
        <f>IF('plot data'!$E82=3,prices!$F$20,0)</f>
        <v>0</v>
      </c>
      <c r="P82">
        <f>IF('plot data'!$E82=4,prices!$G$18,0)</f>
        <v>0</v>
      </c>
      <c r="Q82">
        <f>IF('plot data'!$E82=4,prices!$G$19,0)</f>
        <v>0</v>
      </c>
      <c r="R82">
        <f>IF('plot data'!$E82=4,prices!$G$20,0)</f>
        <v>0</v>
      </c>
      <c r="T82">
        <f t="shared" si="3"/>
        <v>21</v>
      </c>
      <c r="U82">
        <f t="shared" si="4"/>
        <v>64</v>
      </c>
      <c r="V82">
        <f t="shared" si="5"/>
        <v>34</v>
      </c>
    </row>
    <row r="83" spans="1:22" ht="15">
      <c r="A83">
        <v>20502</v>
      </c>
      <c r="B83">
        <v>3030905</v>
      </c>
      <c r="D83">
        <f>IF('plot data'!$E83=1,prices!$D$18,0)</f>
        <v>0</v>
      </c>
      <c r="E83">
        <f>IF('plot data'!$E83=1,prices!$D$19,0)</f>
        <v>0</v>
      </c>
      <c r="F83">
        <f>IF('plot data'!$E83=1,prices!$D$20,0)</f>
        <v>0</v>
      </c>
      <c r="H83">
        <f>IF('plot data'!$E83=2,prices!$E$18,0)</f>
        <v>0</v>
      </c>
      <c r="I83">
        <f>IF('plot data'!$E83=2,prices!$E$19,0)</f>
        <v>0</v>
      </c>
      <c r="J83">
        <f>IF('plot data'!$E83=2,prices!$E$20,0)</f>
        <v>0</v>
      </c>
      <c r="L83">
        <f>IF('plot data'!$E83=3,prices!$F$18,0)</f>
        <v>0</v>
      </c>
      <c r="M83">
        <f>IF('plot data'!$E83=3,prices!$F$19,0)</f>
        <v>0</v>
      </c>
      <c r="N83">
        <f>IF('plot data'!$E83=3,prices!$F$20,0)</f>
        <v>0</v>
      </c>
      <c r="P83">
        <f>IF('plot data'!$E83=4,prices!$G$18,0)</f>
        <v>21</v>
      </c>
      <c r="Q83">
        <f>IF('plot data'!$E83=4,prices!$G$19,0)</f>
        <v>27</v>
      </c>
      <c r="R83">
        <f>IF('plot data'!$E83=4,prices!$G$20,0)</f>
        <v>15</v>
      </c>
      <c r="T83">
        <f t="shared" si="3"/>
        <v>21</v>
      </c>
      <c r="U83">
        <f t="shared" si="4"/>
        <v>27</v>
      </c>
      <c r="V83">
        <f t="shared" si="5"/>
        <v>15</v>
      </c>
    </row>
    <row r="84" spans="1:22" ht="15">
      <c r="A84">
        <v>10503</v>
      </c>
      <c r="B84">
        <v>1050101</v>
      </c>
      <c r="D84">
        <f>IF('plot data'!$E84=1,prices!$D$18,0)</f>
        <v>0</v>
      </c>
      <c r="E84">
        <f>IF('plot data'!$E84=1,prices!$D$19,0)</f>
        <v>0</v>
      </c>
      <c r="F84">
        <f>IF('plot data'!$E84=1,prices!$D$20,0)</f>
        <v>0</v>
      </c>
      <c r="H84">
        <f>IF('plot data'!$E84=2,prices!$E$18,0)</f>
        <v>0</v>
      </c>
      <c r="I84">
        <f>IF('plot data'!$E84=2,prices!$E$19,0)</f>
        <v>0</v>
      </c>
      <c r="J84">
        <f>IF('plot data'!$E84=2,prices!$E$20,0)</f>
        <v>0</v>
      </c>
      <c r="L84">
        <f>IF('plot data'!$E84=3,prices!$F$18,0)</f>
        <v>36</v>
      </c>
      <c r="M84">
        <f>IF('plot data'!$E84=3,prices!$F$19,0)</f>
        <v>27</v>
      </c>
      <c r="N84">
        <f>IF('plot data'!$E84=3,prices!$F$20,0)</f>
        <v>0</v>
      </c>
      <c r="P84">
        <f>IF('plot data'!$E84=4,prices!$G$18,0)</f>
        <v>0</v>
      </c>
      <c r="Q84">
        <f>IF('plot data'!$E84=4,prices!$G$19,0)</f>
        <v>0</v>
      </c>
      <c r="R84">
        <f>IF('plot data'!$E84=4,prices!$G$20,0)</f>
        <v>0</v>
      </c>
      <c r="T84">
        <f t="shared" si="3"/>
        <v>36</v>
      </c>
      <c r="U84">
        <f t="shared" si="4"/>
        <v>27</v>
      </c>
      <c r="V84">
        <f t="shared" si="5"/>
        <v>0</v>
      </c>
    </row>
    <row r="85" spans="1:22" ht="15">
      <c r="A85">
        <v>30203</v>
      </c>
      <c r="B85">
        <v>3040508</v>
      </c>
      <c r="D85">
        <f>IF('plot data'!$E85=1,prices!$D$18,0)</f>
        <v>0</v>
      </c>
      <c r="E85">
        <f>IF('plot data'!$E85=1,prices!$D$19,0)</f>
        <v>0</v>
      </c>
      <c r="F85">
        <f>IF('plot data'!$E85=1,prices!$D$20,0)</f>
        <v>0</v>
      </c>
      <c r="H85">
        <f>IF('plot data'!$E85=2,prices!$E$18,0)</f>
        <v>0</v>
      </c>
      <c r="I85">
        <f>IF('plot data'!$E85=2,prices!$E$19,0)</f>
        <v>0</v>
      </c>
      <c r="J85">
        <f>IF('plot data'!$E85=2,prices!$E$20,0)</f>
        <v>0</v>
      </c>
      <c r="L85">
        <f>IF('plot data'!$E85=3,prices!$F$18,0)</f>
        <v>36</v>
      </c>
      <c r="M85">
        <f>IF('plot data'!$E85=3,prices!$F$19,0)</f>
        <v>27</v>
      </c>
      <c r="N85">
        <f>IF('plot data'!$E85=3,prices!$F$20,0)</f>
        <v>0</v>
      </c>
      <c r="P85">
        <f>IF('plot data'!$E85=4,prices!$G$18,0)</f>
        <v>0</v>
      </c>
      <c r="Q85">
        <f>IF('plot data'!$E85=4,prices!$G$19,0)</f>
        <v>0</v>
      </c>
      <c r="R85">
        <f>IF('plot data'!$E85=4,prices!$G$20,0)</f>
        <v>0</v>
      </c>
      <c r="T85">
        <f t="shared" si="3"/>
        <v>36</v>
      </c>
      <c r="U85">
        <f t="shared" si="4"/>
        <v>27</v>
      </c>
      <c r="V85">
        <f t="shared" si="5"/>
        <v>0</v>
      </c>
    </row>
    <row r="86" spans="1:22" ht="15">
      <c r="A86">
        <v>10202</v>
      </c>
      <c r="B86">
        <v>3030303</v>
      </c>
      <c r="D86">
        <f>IF('plot data'!$E86=1,prices!$D$18,0)</f>
        <v>0</v>
      </c>
      <c r="E86">
        <f>IF('plot data'!$E86=1,prices!$D$19,0)</f>
        <v>0</v>
      </c>
      <c r="F86">
        <f>IF('plot data'!$E86=1,prices!$D$20,0)</f>
        <v>0</v>
      </c>
      <c r="H86">
        <f>IF('plot data'!$E86=2,prices!$E$18,0)</f>
        <v>0</v>
      </c>
      <c r="I86">
        <f>IF('plot data'!$E86=2,prices!$E$19,0)</f>
        <v>0</v>
      </c>
      <c r="J86">
        <f>IF('plot data'!$E86=2,prices!$E$20,0)</f>
        <v>0</v>
      </c>
      <c r="L86">
        <f>IF('plot data'!$E86=3,prices!$F$18,0)</f>
        <v>0</v>
      </c>
      <c r="M86">
        <f>IF('plot data'!$E86=3,prices!$F$19,0)</f>
        <v>0</v>
      </c>
      <c r="N86">
        <f>IF('plot data'!$E86=3,prices!$F$20,0)</f>
        <v>0</v>
      </c>
      <c r="P86">
        <f>IF('plot data'!$E86=4,prices!$G$18,0)</f>
        <v>21</v>
      </c>
      <c r="Q86">
        <f>IF('plot data'!$E86=4,prices!$G$19,0)</f>
        <v>27</v>
      </c>
      <c r="R86">
        <f>IF('plot data'!$E86=4,prices!$G$20,0)</f>
        <v>15</v>
      </c>
      <c r="T86">
        <f t="shared" si="3"/>
        <v>21</v>
      </c>
      <c r="U86">
        <f t="shared" si="4"/>
        <v>27</v>
      </c>
      <c r="V86">
        <f t="shared" si="5"/>
        <v>15</v>
      </c>
    </row>
    <row r="87" spans="1:22" ht="15">
      <c r="A87">
        <v>20107</v>
      </c>
      <c r="B87">
        <v>3010304</v>
      </c>
      <c r="D87">
        <f>IF('plot data'!$E87=1,prices!$D$18,0)</f>
        <v>0</v>
      </c>
      <c r="E87">
        <f>IF('plot data'!$E87=1,prices!$D$19,0)</f>
        <v>0</v>
      </c>
      <c r="F87">
        <f>IF('plot data'!$E87=1,prices!$D$20,0)</f>
        <v>0</v>
      </c>
      <c r="H87">
        <f>IF('plot data'!$E87=2,prices!$E$18,0)</f>
        <v>21</v>
      </c>
      <c r="I87">
        <f>IF('plot data'!$E87=2,prices!$E$19,0)</f>
        <v>64</v>
      </c>
      <c r="J87">
        <f>IF('plot data'!$E87=2,prices!$E$20,0)</f>
        <v>34</v>
      </c>
      <c r="L87">
        <f>IF('plot data'!$E87=3,prices!$F$18,0)</f>
        <v>0</v>
      </c>
      <c r="M87">
        <f>IF('plot data'!$E87=3,prices!$F$19,0)</f>
        <v>0</v>
      </c>
      <c r="N87">
        <f>IF('plot data'!$E87=3,prices!$F$20,0)</f>
        <v>0</v>
      </c>
      <c r="P87">
        <f>IF('plot data'!$E87=4,prices!$G$18,0)</f>
        <v>0</v>
      </c>
      <c r="Q87">
        <f>IF('plot data'!$E87=4,prices!$G$19,0)</f>
        <v>0</v>
      </c>
      <c r="R87">
        <f>IF('plot data'!$E87=4,prices!$G$20,0)</f>
        <v>0</v>
      </c>
      <c r="T87">
        <f t="shared" si="3"/>
        <v>21</v>
      </c>
      <c r="U87">
        <f t="shared" si="4"/>
        <v>64</v>
      </c>
      <c r="V87">
        <f t="shared" si="5"/>
        <v>34</v>
      </c>
    </row>
    <row r="88" spans="1:22" ht="15">
      <c r="A88">
        <v>20105</v>
      </c>
      <c r="B88">
        <v>3100802</v>
      </c>
      <c r="D88">
        <f>IF('plot data'!$E88=1,prices!$D$18,0)</f>
        <v>0</v>
      </c>
      <c r="E88">
        <f>IF('plot data'!$E88=1,prices!$D$19,0)</f>
        <v>0</v>
      </c>
      <c r="F88">
        <f>IF('plot data'!$E88=1,prices!$D$20,0)</f>
        <v>0</v>
      </c>
      <c r="H88">
        <f>IF('plot data'!$E88=2,prices!$E$18,0)</f>
        <v>21</v>
      </c>
      <c r="I88">
        <f>IF('plot data'!$E88=2,prices!$E$19,0)</f>
        <v>64</v>
      </c>
      <c r="J88">
        <f>IF('plot data'!$E88=2,prices!$E$20,0)</f>
        <v>34</v>
      </c>
      <c r="L88">
        <f>IF('plot data'!$E88=3,prices!$F$18,0)</f>
        <v>0</v>
      </c>
      <c r="M88">
        <f>IF('plot data'!$E88=3,prices!$F$19,0)</f>
        <v>0</v>
      </c>
      <c r="N88">
        <f>IF('plot data'!$E88=3,prices!$F$20,0)</f>
        <v>0</v>
      </c>
      <c r="P88">
        <f>IF('plot data'!$E88=4,prices!$G$18,0)</f>
        <v>0</v>
      </c>
      <c r="Q88">
        <f>IF('plot data'!$E88=4,prices!$G$19,0)</f>
        <v>0</v>
      </c>
      <c r="R88">
        <f>IF('plot data'!$E88=4,prices!$G$20,0)</f>
        <v>0</v>
      </c>
      <c r="T88">
        <f t="shared" si="3"/>
        <v>21</v>
      </c>
      <c r="U88">
        <f t="shared" si="4"/>
        <v>64</v>
      </c>
      <c r="V88">
        <f t="shared" si="5"/>
        <v>34</v>
      </c>
    </row>
    <row r="89" spans="1:22" ht="15">
      <c r="A89">
        <v>30404</v>
      </c>
      <c r="B89">
        <v>2020104</v>
      </c>
      <c r="D89">
        <f>IF('plot data'!$E89=1,prices!$D$18,0)</f>
        <v>0</v>
      </c>
      <c r="E89">
        <f>IF('plot data'!$E89=1,prices!$D$19,0)</f>
        <v>0</v>
      </c>
      <c r="F89">
        <f>IF('plot data'!$E89=1,prices!$D$20,0)</f>
        <v>0</v>
      </c>
      <c r="H89">
        <f>IF('plot data'!$E89=2,prices!$E$18,0)</f>
        <v>0</v>
      </c>
      <c r="I89">
        <f>IF('plot data'!$E89=2,prices!$E$19,0)</f>
        <v>0</v>
      </c>
      <c r="J89">
        <f>IF('plot data'!$E89=2,prices!$E$20,0)</f>
        <v>0</v>
      </c>
      <c r="L89">
        <f>IF('plot data'!$E89=3,prices!$F$18,0)</f>
        <v>0</v>
      </c>
      <c r="M89">
        <f>IF('plot data'!$E89=3,prices!$F$19,0)</f>
        <v>0</v>
      </c>
      <c r="N89">
        <f>IF('plot data'!$E89=3,prices!$F$20,0)</f>
        <v>0</v>
      </c>
      <c r="P89">
        <f>IF('plot data'!$E89=4,prices!$G$18,0)</f>
        <v>21</v>
      </c>
      <c r="Q89">
        <f>IF('plot data'!$E89=4,prices!$G$19,0)</f>
        <v>27</v>
      </c>
      <c r="R89">
        <f>IF('plot data'!$E89=4,prices!$G$20,0)</f>
        <v>15</v>
      </c>
      <c r="T89">
        <f t="shared" si="3"/>
        <v>21</v>
      </c>
      <c r="U89">
        <f t="shared" si="4"/>
        <v>27</v>
      </c>
      <c r="V89">
        <f t="shared" si="5"/>
        <v>15</v>
      </c>
    </row>
    <row r="90" spans="1:22" ht="15">
      <c r="A90">
        <v>30302</v>
      </c>
      <c r="B90">
        <v>3080606</v>
      </c>
      <c r="D90">
        <f>IF('plot data'!$E90=1,prices!$D$18,0)</f>
        <v>0</v>
      </c>
      <c r="E90">
        <f>IF('plot data'!$E90=1,prices!$D$19,0)</f>
        <v>0</v>
      </c>
      <c r="F90">
        <f>IF('plot data'!$E90=1,prices!$D$20,0)</f>
        <v>0</v>
      </c>
      <c r="H90">
        <f>IF('plot data'!$E90=2,prices!$E$18,0)</f>
        <v>0</v>
      </c>
      <c r="I90">
        <f>IF('plot data'!$E90=2,prices!$E$19,0)</f>
        <v>0</v>
      </c>
      <c r="J90">
        <f>IF('plot data'!$E90=2,prices!$E$20,0)</f>
        <v>0</v>
      </c>
      <c r="L90">
        <f>IF('plot data'!$E90=3,prices!$F$18,0)</f>
        <v>36</v>
      </c>
      <c r="M90">
        <f>IF('plot data'!$E90=3,prices!$F$19,0)</f>
        <v>27</v>
      </c>
      <c r="N90">
        <f>IF('plot data'!$E90=3,prices!$F$20,0)</f>
        <v>0</v>
      </c>
      <c r="P90">
        <f>IF('plot data'!$E90=4,prices!$G$18,0)</f>
        <v>0</v>
      </c>
      <c r="Q90">
        <f>IF('plot data'!$E90=4,prices!$G$19,0)</f>
        <v>0</v>
      </c>
      <c r="R90">
        <f>IF('plot data'!$E90=4,prices!$G$20,0)</f>
        <v>0</v>
      </c>
      <c r="T90">
        <f t="shared" si="3"/>
        <v>36</v>
      </c>
      <c r="U90">
        <f t="shared" si="4"/>
        <v>27</v>
      </c>
      <c r="V90">
        <f t="shared" si="5"/>
        <v>0</v>
      </c>
    </row>
    <row r="91" spans="1:22" ht="15">
      <c r="A91">
        <v>30208</v>
      </c>
      <c r="B91">
        <v>1030303</v>
      </c>
      <c r="D91">
        <f>IF('plot data'!$E91=1,prices!$D$18,0)</f>
        <v>0</v>
      </c>
      <c r="E91">
        <f>IF('plot data'!$E91=1,prices!$D$19,0)</f>
        <v>0</v>
      </c>
      <c r="F91">
        <f>IF('plot data'!$E91=1,prices!$D$20,0)</f>
        <v>0</v>
      </c>
      <c r="H91">
        <f>IF('plot data'!$E91=2,prices!$E$18,0)</f>
        <v>0</v>
      </c>
      <c r="I91">
        <f>IF('plot data'!$E91=2,prices!$E$19,0)</f>
        <v>0</v>
      </c>
      <c r="J91">
        <f>IF('plot data'!$E91=2,prices!$E$20,0)</f>
        <v>0</v>
      </c>
      <c r="L91">
        <f>IF('plot data'!$E91=3,prices!$F$18,0)</f>
        <v>0</v>
      </c>
      <c r="M91">
        <f>IF('plot data'!$E91=3,prices!$F$19,0)</f>
        <v>0</v>
      </c>
      <c r="N91">
        <f>IF('plot data'!$E91=3,prices!$F$20,0)</f>
        <v>0</v>
      </c>
      <c r="P91">
        <f>IF('plot data'!$E91=4,prices!$G$18,0)</f>
        <v>21</v>
      </c>
      <c r="Q91">
        <f>IF('plot data'!$E91=4,prices!$G$19,0)</f>
        <v>27</v>
      </c>
      <c r="R91">
        <f>IF('plot data'!$E91=4,prices!$G$20,0)</f>
        <v>15</v>
      </c>
      <c r="T91">
        <f t="shared" si="3"/>
        <v>21</v>
      </c>
      <c r="U91">
        <f t="shared" si="4"/>
        <v>27</v>
      </c>
      <c r="V91">
        <f t="shared" si="5"/>
        <v>15</v>
      </c>
    </row>
    <row r="92" spans="1:22" ht="15">
      <c r="A92">
        <v>30208</v>
      </c>
      <c r="B92">
        <v>3100402</v>
      </c>
      <c r="D92">
        <f>IF('plot data'!$E92=1,prices!$D$18,0)</f>
        <v>0</v>
      </c>
      <c r="E92">
        <f>IF('plot data'!$E92=1,prices!$D$19,0)</f>
        <v>0</v>
      </c>
      <c r="F92">
        <f>IF('plot data'!$E92=1,prices!$D$20,0)</f>
        <v>0</v>
      </c>
      <c r="H92">
        <f>IF('plot data'!$E92=2,prices!$E$18,0)</f>
        <v>21</v>
      </c>
      <c r="I92">
        <f>IF('plot data'!$E92=2,prices!$E$19,0)</f>
        <v>64</v>
      </c>
      <c r="J92">
        <f>IF('plot data'!$E92=2,prices!$E$20,0)</f>
        <v>34</v>
      </c>
      <c r="L92">
        <f>IF('plot data'!$E92=3,prices!$F$18,0)</f>
        <v>0</v>
      </c>
      <c r="M92">
        <f>IF('plot data'!$E92=3,prices!$F$19,0)</f>
        <v>0</v>
      </c>
      <c r="N92">
        <f>IF('plot data'!$E92=3,prices!$F$20,0)</f>
        <v>0</v>
      </c>
      <c r="P92">
        <f>IF('plot data'!$E92=4,prices!$G$18,0)</f>
        <v>0</v>
      </c>
      <c r="Q92">
        <f>IF('plot data'!$E92=4,prices!$G$19,0)</f>
        <v>0</v>
      </c>
      <c r="R92">
        <f>IF('plot data'!$E92=4,prices!$G$20,0)</f>
        <v>0</v>
      </c>
      <c r="T92">
        <f t="shared" si="3"/>
        <v>21</v>
      </c>
      <c r="U92">
        <f t="shared" si="4"/>
        <v>64</v>
      </c>
      <c r="V92">
        <f t="shared" si="5"/>
        <v>34</v>
      </c>
    </row>
    <row r="93" spans="1:22" ht="15">
      <c r="A93">
        <v>30701</v>
      </c>
      <c r="B93">
        <v>1060602</v>
      </c>
      <c r="D93">
        <f>IF('plot data'!$E93=1,prices!$D$18,0)</f>
        <v>0</v>
      </c>
      <c r="E93">
        <f>IF('plot data'!$E93=1,prices!$D$19,0)</f>
        <v>0</v>
      </c>
      <c r="F93">
        <f>IF('plot data'!$E93=1,prices!$D$20,0)</f>
        <v>0</v>
      </c>
      <c r="H93">
        <f>IF('plot data'!$E93=2,prices!$E$18,0)</f>
        <v>21</v>
      </c>
      <c r="I93">
        <f>IF('plot data'!$E93=2,prices!$E$19,0)</f>
        <v>64</v>
      </c>
      <c r="J93">
        <f>IF('plot data'!$E93=2,prices!$E$20,0)</f>
        <v>34</v>
      </c>
      <c r="L93">
        <f>IF('plot data'!$E93=3,prices!$F$18,0)</f>
        <v>0</v>
      </c>
      <c r="M93">
        <f>IF('plot data'!$E93=3,prices!$F$19,0)</f>
        <v>0</v>
      </c>
      <c r="N93">
        <f>IF('plot data'!$E93=3,prices!$F$20,0)</f>
        <v>0</v>
      </c>
      <c r="P93">
        <f>IF('plot data'!$E93=4,prices!$G$18,0)</f>
        <v>0</v>
      </c>
      <c r="Q93">
        <f>IF('plot data'!$E93=4,prices!$G$19,0)</f>
        <v>0</v>
      </c>
      <c r="R93">
        <f>IF('plot data'!$E93=4,prices!$G$20,0)</f>
        <v>0</v>
      </c>
      <c r="T93">
        <f t="shared" si="3"/>
        <v>21</v>
      </c>
      <c r="U93">
        <f t="shared" si="4"/>
        <v>64</v>
      </c>
      <c r="V93">
        <f t="shared" si="5"/>
        <v>34</v>
      </c>
    </row>
    <row r="94" spans="1:22" ht="15">
      <c r="A94">
        <v>30205</v>
      </c>
      <c r="B94">
        <v>3030104</v>
      </c>
      <c r="D94">
        <f>IF('plot data'!$E94=1,prices!$D$18,0)</f>
        <v>0</v>
      </c>
      <c r="E94">
        <f>IF('plot data'!$E94=1,prices!$D$19,0)</f>
        <v>0</v>
      </c>
      <c r="F94">
        <f>IF('plot data'!$E94=1,prices!$D$20,0)</f>
        <v>0</v>
      </c>
      <c r="H94">
        <f>IF('plot data'!$E94=2,prices!$E$18,0)</f>
        <v>0</v>
      </c>
      <c r="I94">
        <f>IF('plot data'!$E94=2,prices!$E$19,0)</f>
        <v>0</v>
      </c>
      <c r="J94">
        <f>IF('plot data'!$E94=2,prices!$E$20,0)</f>
        <v>0</v>
      </c>
      <c r="L94">
        <f>IF('plot data'!$E94=3,prices!$F$18,0)</f>
        <v>36</v>
      </c>
      <c r="M94">
        <f>IF('plot data'!$E94=3,prices!$F$19,0)</f>
        <v>27</v>
      </c>
      <c r="N94">
        <f>IF('plot data'!$E94=3,prices!$F$20,0)</f>
        <v>0</v>
      </c>
      <c r="P94">
        <f>IF('plot data'!$E94=4,prices!$G$18,0)</f>
        <v>0</v>
      </c>
      <c r="Q94">
        <f>IF('plot data'!$E94=4,prices!$G$19,0)</f>
        <v>0</v>
      </c>
      <c r="R94">
        <f>IF('plot data'!$E94=4,prices!$G$20,0)</f>
        <v>0</v>
      </c>
      <c r="T94">
        <f t="shared" si="3"/>
        <v>36</v>
      </c>
      <c r="U94">
        <f t="shared" si="4"/>
        <v>27</v>
      </c>
      <c r="V94">
        <f t="shared" si="5"/>
        <v>0</v>
      </c>
    </row>
    <row r="95" spans="1:22" ht="15">
      <c r="A95">
        <v>10402</v>
      </c>
      <c r="B95">
        <v>3040511</v>
      </c>
      <c r="D95">
        <f>IF('plot data'!$E95=1,prices!$D$18,0)</f>
        <v>0</v>
      </c>
      <c r="E95">
        <f>IF('plot data'!$E95=1,prices!$D$19,0)</f>
        <v>0</v>
      </c>
      <c r="F95">
        <f>IF('plot data'!$E95=1,prices!$D$20,0)</f>
        <v>0</v>
      </c>
      <c r="H95">
        <f>IF('plot data'!$E95=2,prices!$E$18,0)</f>
        <v>0</v>
      </c>
      <c r="I95">
        <f>IF('plot data'!$E95=2,prices!$E$19,0)</f>
        <v>0</v>
      </c>
      <c r="J95">
        <f>IF('plot data'!$E95=2,prices!$E$20,0)</f>
        <v>0</v>
      </c>
      <c r="L95">
        <f>IF('plot data'!$E95=3,prices!$F$18,0)</f>
        <v>36</v>
      </c>
      <c r="M95">
        <f>IF('plot data'!$E95=3,prices!$F$19,0)</f>
        <v>27</v>
      </c>
      <c r="N95">
        <f>IF('plot data'!$E95=3,prices!$F$20,0)</f>
        <v>0</v>
      </c>
      <c r="P95">
        <f>IF('plot data'!$E95=4,prices!$G$18,0)</f>
        <v>0</v>
      </c>
      <c r="Q95">
        <f>IF('plot data'!$E95=4,prices!$G$19,0)</f>
        <v>0</v>
      </c>
      <c r="R95">
        <f>IF('plot data'!$E95=4,prices!$G$20,0)</f>
        <v>0</v>
      </c>
      <c r="T95">
        <f t="shared" si="3"/>
        <v>36</v>
      </c>
      <c r="U95">
        <f t="shared" si="4"/>
        <v>27</v>
      </c>
      <c r="V95">
        <f t="shared" si="5"/>
        <v>0</v>
      </c>
    </row>
    <row r="96" spans="1:22" ht="15">
      <c r="A96">
        <v>30105</v>
      </c>
      <c r="B96">
        <v>3070104</v>
      </c>
      <c r="D96">
        <f>IF('plot data'!$E96=1,prices!$D$18,0)</f>
        <v>0</v>
      </c>
      <c r="E96">
        <f>IF('plot data'!$E96=1,prices!$D$19,0)</f>
        <v>0</v>
      </c>
      <c r="F96">
        <f>IF('plot data'!$E96=1,prices!$D$20,0)</f>
        <v>0</v>
      </c>
      <c r="H96">
        <f>IF('plot data'!$E96=2,prices!$E$18,0)</f>
        <v>21</v>
      </c>
      <c r="I96">
        <f>IF('plot data'!$E96=2,prices!$E$19,0)</f>
        <v>64</v>
      </c>
      <c r="J96">
        <f>IF('plot data'!$E96=2,prices!$E$20,0)</f>
        <v>34</v>
      </c>
      <c r="L96">
        <f>IF('plot data'!$E96=3,prices!$F$18,0)</f>
        <v>0</v>
      </c>
      <c r="M96">
        <f>IF('plot data'!$E96=3,prices!$F$19,0)</f>
        <v>0</v>
      </c>
      <c r="N96">
        <f>IF('plot data'!$E96=3,prices!$F$20,0)</f>
        <v>0</v>
      </c>
      <c r="P96">
        <f>IF('plot data'!$E96=4,prices!$G$18,0)</f>
        <v>0</v>
      </c>
      <c r="Q96">
        <f>IF('plot data'!$E96=4,prices!$G$19,0)</f>
        <v>0</v>
      </c>
      <c r="R96">
        <f>IF('plot data'!$E96=4,prices!$G$20,0)</f>
        <v>0</v>
      </c>
      <c r="T96">
        <f t="shared" si="3"/>
        <v>21</v>
      </c>
      <c r="U96">
        <f t="shared" si="4"/>
        <v>64</v>
      </c>
      <c r="V96">
        <f t="shared" si="5"/>
        <v>34</v>
      </c>
    </row>
    <row r="97" spans="1:22" ht="15">
      <c r="A97">
        <v>20401</v>
      </c>
      <c r="B97">
        <v>3120204</v>
      </c>
      <c r="D97">
        <f>IF('plot data'!$E97=1,prices!$D$18,0)</f>
        <v>0</v>
      </c>
      <c r="E97">
        <f>IF('plot data'!$E97=1,prices!$D$19,0)</f>
        <v>0</v>
      </c>
      <c r="F97">
        <f>IF('plot data'!$E97=1,prices!$D$20,0)</f>
        <v>0</v>
      </c>
      <c r="H97">
        <f>IF('plot data'!$E97=2,prices!$E$18,0)</f>
        <v>0</v>
      </c>
      <c r="I97">
        <f>IF('plot data'!$E97=2,prices!$E$19,0)</f>
        <v>0</v>
      </c>
      <c r="J97">
        <f>IF('plot data'!$E97=2,prices!$E$20,0)</f>
        <v>0</v>
      </c>
      <c r="L97">
        <f>IF('plot data'!$E97=3,prices!$F$18,0)</f>
        <v>36</v>
      </c>
      <c r="M97">
        <f>IF('plot data'!$E97=3,prices!$F$19,0)</f>
        <v>27</v>
      </c>
      <c r="N97">
        <f>IF('plot data'!$E97=3,prices!$F$20,0)</f>
        <v>0</v>
      </c>
      <c r="P97">
        <f>IF('plot data'!$E97=4,prices!$G$18,0)</f>
        <v>0</v>
      </c>
      <c r="Q97">
        <f>IF('plot data'!$E97=4,prices!$G$19,0)</f>
        <v>0</v>
      </c>
      <c r="R97">
        <f>IF('plot data'!$E97=4,prices!$G$20,0)</f>
        <v>0</v>
      </c>
      <c r="T97">
        <f t="shared" si="3"/>
        <v>36</v>
      </c>
      <c r="U97">
        <f t="shared" si="4"/>
        <v>27</v>
      </c>
      <c r="V97">
        <f t="shared" si="5"/>
        <v>0</v>
      </c>
    </row>
    <row r="98" spans="1:22" ht="15">
      <c r="A98">
        <v>30202</v>
      </c>
      <c r="B98">
        <v>3010103</v>
      </c>
      <c r="D98">
        <f>IF('plot data'!$E98=1,prices!$D$18,0)</f>
        <v>0</v>
      </c>
      <c r="E98">
        <f>IF('plot data'!$E98=1,prices!$D$19,0)</f>
        <v>0</v>
      </c>
      <c r="F98">
        <f>IF('plot data'!$E98=1,prices!$D$20,0)</f>
        <v>0</v>
      </c>
      <c r="H98">
        <f>IF('plot data'!$E98=2,prices!$E$18,0)</f>
        <v>0</v>
      </c>
      <c r="I98">
        <f>IF('plot data'!$E98=2,prices!$E$19,0)</f>
        <v>0</v>
      </c>
      <c r="J98">
        <f>IF('plot data'!$E98=2,prices!$E$20,0)</f>
        <v>0</v>
      </c>
      <c r="L98">
        <f>IF('plot data'!$E98=3,prices!$F$18,0)</f>
        <v>0</v>
      </c>
      <c r="M98">
        <f>IF('plot data'!$E98=3,prices!$F$19,0)</f>
        <v>0</v>
      </c>
      <c r="N98">
        <f>IF('plot data'!$E98=3,prices!$F$20,0)</f>
        <v>0</v>
      </c>
      <c r="P98">
        <f>IF('plot data'!$E98=4,prices!$G$18,0)</f>
        <v>21</v>
      </c>
      <c r="Q98">
        <f>IF('plot data'!$E98=4,prices!$G$19,0)</f>
        <v>27</v>
      </c>
      <c r="R98">
        <f>IF('plot data'!$E98=4,prices!$G$20,0)</f>
        <v>15</v>
      </c>
      <c r="T98">
        <f t="shared" si="3"/>
        <v>21</v>
      </c>
      <c r="U98">
        <f t="shared" si="4"/>
        <v>27</v>
      </c>
      <c r="V98">
        <f t="shared" si="5"/>
        <v>15</v>
      </c>
    </row>
    <row r="99" spans="1:22" ht="15">
      <c r="A99">
        <v>30202</v>
      </c>
      <c r="B99">
        <v>3030501</v>
      </c>
      <c r="D99">
        <f>IF('plot data'!$E99=1,prices!$D$18,0)</f>
        <v>0</v>
      </c>
      <c r="E99">
        <f>IF('plot data'!$E99=1,prices!$D$19,0)</f>
        <v>0</v>
      </c>
      <c r="F99">
        <f>IF('plot data'!$E99=1,prices!$D$20,0)</f>
        <v>0</v>
      </c>
      <c r="H99">
        <f>IF('plot data'!$E99=2,prices!$E$18,0)</f>
        <v>21</v>
      </c>
      <c r="I99">
        <f>IF('plot data'!$E99=2,prices!$E$19,0)</f>
        <v>64</v>
      </c>
      <c r="J99">
        <f>IF('plot data'!$E99=2,prices!$E$20,0)</f>
        <v>34</v>
      </c>
      <c r="L99">
        <f>IF('plot data'!$E99=3,prices!$F$18,0)</f>
        <v>0</v>
      </c>
      <c r="M99">
        <f>IF('plot data'!$E99=3,prices!$F$19,0)</f>
        <v>0</v>
      </c>
      <c r="N99">
        <f>IF('plot data'!$E99=3,prices!$F$20,0)</f>
        <v>0</v>
      </c>
      <c r="P99">
        <f>IF('plot data'!$E99=4,prices!$G$18,0)</f>
        <v>0</v>
      </c>
      <c r="Q99">
        <f>IF('plot data'!$E99=4,prices!$G$19,0)</f>
        <v>0</v>
      </c>
      <c r="R99">
        <f>IF('plot data'!$E99=4,prices!$G$20,0)</f>
        <v>0</v>
      </c>
      <c r="T99">
        <f t="shared" si="3"/>
        <v>21</v>
      </c>
      <c r="U99">
        <f t="shared" si="4"/>
        <v>64</v>
      </c>
      <c r="V99">
        <f t="shared" si="5"/>
        <v>34</v>
      </c>
    </row>
    <row r="100" spans="1:22" ht="15">
      <c r="A100">
        <v>30605</v>
      </c>
      <c r="B100">
        <v>3070401</v>
      </c>
      <c r="D100">
        <f>IF('plot data'!$E100=1,prices!$D$18,0)</f>
        <v>0</v>
      </c>
      <c r="E100">
        <f>IF('plot data'!$E100=1,prices!$D$19,0)</f>
        <v>0</v>
      </c>
      <c r="F100">
        <f>IF('plot data'!$E100=1,prices!$D$20,0)</f>
        <v>0</v>
      </c>
      <c r="H100">
        <f>IF('plot data'!$E100=2,prices!$E$18,0)</f>
        <v>0</v>
      </c>
      <c r="I100">
        <f>IF('plot data'!$E100=2,prices!$E$19,0)</f>
        <v>0</v>
      </c>
      <c r="J100">
        <f>IF('plot data'!$E100=2,prices!$E$20,0)</f>
        <v>0</v>
      </c>
      <c r="L100">
        <f>IF('plot data'!$E100=3,prices!$F$18,0)</f>
        <v>36</v>
      </c>
      <c r="M100">
        <f>IF('plot data'!$E100=3,prices!$F$19,0)</f>
        <v>27</v>
      </c>
      <c r="N100">
        <f>IF('plot data'!$E100=3,prices!$F$20,0)</f>
        <v>0</v>
      </c>
      <c r="P100">
        <f>IF('plot data'!$E100=4,prices!$G$18,0)</f>
        <v>0</v>
      </c>
      <c r="Q100">
        <f>IF('plot data'!$E100=4,prices!$G$19,0)</f>
        <v>0</v>
      </c>
      <c r="R100">
        <f>IF('plot data'!$E100=4,prices!$G$20,0)</f>
        <v>0</v>
      </c>
      <c r="T100">
        <f t="shared" si="3"/>
        <v>36</v>
      </c>
      <c r="U100">
        <f t="shared" si="4"/>
        <v>27</v>
      </c>
      <c r="V100">
        <f t="shared" si="5"/>
        <v>0</v>
      </c>
    </row>
    <row r="101" spans="1:22" ht="15">
      <c r="A101">
        <v>10401</v>
      </c>
      <c r="B101">
        <v>3070202</v>
      </c>
      <c r="D101">
        <f>IF('plot data'!$E101=1,prices!$D$18,0)</f>
        <v>0</v>
      </c>
      <c r="E101">
        <f>IF('plot data'!$E101=1,prices!$D$19,0)</f>
        <v>0</v>
      </c>
      <c r="F101">
        <f>IF('plot data'!$E101=1,prices!$D$20,0)</f>
        <v>0</v>
      </c>
      <c r="H101">
        <f>IF('plot data'!$E101=2,prices!$E$18,0)</f>
        <v>0</v>
      </c>
      <c r="I101">
        <f>IF('plot data'!$E101=2,prices!$E$19,0)</f>
        <v>0</v>
      </c>
      <c r="J101">
        <f>IF('plot data'!$E101=2,prices!$E$20,0)</f>
        <v>0</v>
      </c>
      <c r="L101">
        <f>IF('plot data'!$E101=3,prices!$F$18,0)</f>
        <v>36</v>
      </c>
      <c r="M101">
        <f>IF('plot data'!$E101=3,prices!$F$19,0)</f>
        <v>27</v>
      </c>
      <c r="N101">
        <f>IF('plot data'!$E101=3,prices!$F$20,0)</f>
        <v>0</v>
      </c>
      <c r="P101">
        <f>IF('plot data'!$E101=4,prices!$G$18,0)</f>
        <v>0</v>
      </c>
      <c r="Q101">
        <f>IF('plot data'!$E101=4,prices!$G$19,0)</f>
        <v>0</v>
      </c>
      <c r="R101">
        <f>IF('plot data'!$E101=4,prices!$G$20,0)</f>
        <v>0</v>
      </c>
      <c r="T101">
        <f t="shared" si="3"/>
        <v>36</v>
      </c>
      <c r="U101">
        <f t="shared" si="4"/>
        <v>27</v>
      </c>
      <c r="V101">
        <f t="shared" si="5"/>
        <v>0</v>
      </c>
    </row>
    <row r="102" spans="1:22" ht="15">
      <c r="A102">
        <v>31010</v>
      </c>
      <c r="B102">
        <v>1010104</v>
      </c>
      <c r="D102">
        <f>IF('plot data'!$E102=1,prices!$D$18,0)</f>
        <v>0</v>
      </c>
      <c r="E102">
        <f>IF('plot data'!$E102=1,prices!$D$19,0)</f>
        <v>0</v>
      </c>
      <c r="F102">
        <f>IF('plot data'!$E102=1,prices!$D$20,0)</f>
        <v>0</v>
      </c>
      <c r="H102">
        <f>IF('plot data'!$E102=2,prices!$E$18,0)</f>
        <v>0</v>
      </c>
      <c r="I102">
        <f>IF('plot data'!$E102=2,prices!$E$19,0)</f>
        <v>0</v>
      </c>
      <c r="J102">
        <f>IF('plot data'!$E102=2,prices!$E$20,0)</f>
        <v>0</v>
      </c>
      <c r="L102">
        <f>IF('plot data'!$E102=3,prices!$F$18,0)</f>
        <v>36</v>
      </c>
      <c r="M102">
        <f>IF('plot data'!$E102=3,prices!$F$19,0)</f>
        <v>27</v>
      </c>
      <c r="N102">
        <f>IF('plot data'!$E102=3,prices!$F$20,0)</f>
        <v>0</v>
      </c>
      <c r="P102">
        <f>IF('plot data'!$E102=4,prices!$G$18,0)</f>
        <v>0</v>
      </c>
      <c r="Q102">
        <f>IF('plot data'!$E102=4,prices!$G$19,0)</f>
        <v>0</v>
      </c>
      <c r="R102">
        <f>IF('plot data'!$E102=4,prices!$G$20,0)</f>
        <v>0</v>
      </c>
      <c r="T102">
        <f t="shared" si="3"/>
        <v>36</v>
      </c>
      <c r="U102">
        <f t="shared" si="4"/>
        <v>27</v>
      </c>
      <c r="V102">
        <f t="shared" si="5"/>
        <v>0</v>
      </c>
    </row>
    <row r="103" spans="1:22" ht="15">
      <c r="A103">
        <v>30103</v>
      </c>
      <c r="B103">
        <v>2010704</v>
      </c>
      <c r="D103">
        <f>IF('plot data'!$E103=1,prices!$D$18,0)</f>
        <v>0</v>
      </c>
      <c r="E103">
        <f>IF('plot data'!$E103=1,prices!$D$19,0)</f>
        <v>0</v>
      </c>
      <c r="F103">
        <f>IF('plot data'!$E103=1,prices!$D$20,0)</f>
        <v>0</v>
      </c>
      <c r="H103">
        <f>IF('plot data'!$E103=2,prices!$E$18,0)</f>
        <v>0</v>
      </c>
      <c r="I103">
        <f>IF('plot data'!$E103=2,prices!$E$19,0)</f>
        <v>0</v>
      </c>
      <c r="J103">
        <f>IF('plot data'!$E103=2,prices!$E$20,0)</f>
        <v>0</v>
      </c>
      <c r="L103">
        <f>IF('plot data'!$E103=3,prices!$F$18,0)</f>
        <v>0</v>
      </c>
      <c r="M103">
        <f>IF('plot data'!$E103=3,prices!$F$19,0)</f>
        <v>0</v>
      </c>
      <c r="N103">
        <f>IF('plot data'!$E103=3,prices!$F$20,0)</f>
        <v>0</v>
      </c>
      <c r="P103">
        <f>IF('plot data'!$E103=4,prices!$G$18,0)</f>
        <v>21</v>
      </c>
      <c r="Q103">
        <f>IF('plot data'!$E103=4,prices!$G$19,0)</f>
        <v>27</v>
      </c>
      <c r="R103">
        <f>IF('plot data'!$E103=4,prices!$G$20,0)</f>
        <v>15</v>
      </c>
      <c r="T103">
        <f t="shared" si="3"/>
        <v>21</v>
      </c>
      <c r="U103">
        <f t="shared" si="4"/>
        <v>27</v>
      </c>
      <c r="V103">
        <f t="shared" si="5"/>
        <v>15</v>
      </c>
    </row>
    <row r="104" spans="1:22" ht="15">
      <c r="A104">
        <v>30802</v>
      </c>
      <c r="B104">
        <v>3030207</v>
      </c>
      <c r="D104">
        <f>IF('plot data'!$E104=1,prices!$D$18,0)</f>
        <v>0</v>
      </c>
      <c r="E104">
        <f>IF('plot data'!$E104=1,prices!$D$19,0)</f>
        <v>0</v>
      </c>
      <c r="F104">
        <f>IF('plot data'!$E104=1,prices!$D$20,0)</f>
        <v>0</v>
      </c>
      <c r="H104">
        <f>IF('plot data'!$E104=2,prices!$E$18,0)</f>
        <v>21</v>
      </c>
      <c r="I104">
        <f>IF('plot data'!$E104=2,prices!$E$19,0)</f>
        <v>64</v>
      </c>
      <c r="J104">
        <f>IF('plot data'!$E104=2,prices!$E$20,0)</f>
        <v>34</v>
      </c>
      <c r="L104">
        <f>IF('plot data'!$E104=3,prices!$F$18,0)</f>
        <v>0</v>
      </c>
      <c r="M104">
        <f>IF('plot data'!$E104=3,prices!$F$19,0)</f>
        <v>0</v>
      </c>
      <c r="N104">
        <f>IF('plot data'!$E104=3,prices!$F$20,0)</f>
        <v>0</v>
      </c>
      <c r="P104">
        <f>IF('plot data'!$E104=4,prices!$G$18,0)</f>
        <v>0</v>
      </c>
      <c r="Q104">
        <f>IF('plot data'!$E104=4,prices!$G$19,0)</f>
        <v>0</v>
      </c>
      <c r="R104">
        <f>IF('plot data'!$E104=4,prices!$G$20,0)</f>
        <v>0</v>
      </c>
      <c r="T104">
        <f t="shared" si="3"/>
        <v>21</v>
      </c>
      <c r="U104">
        <f t="shared" si="4"/>
        <v>64</v>
      </c>
      <c r="V104">
        <f t="shared" si="5"/>
        <v>34</v>
      </c>
    </row>
    <row r="105" spans="1:22" ht="15">
      <c r="A105">
        <v>30304</v>
      </c>
      <c r="B105">
        <v>3070502</v>
      </c>
      <c r="D105">
        <f>IF('plot data'!$E105=1,prices!$D$18,0)</f>
        <v>0</v>
      </c>
      <c r="E105">
        <f>IF('plot data'!$E105=1,prices!$D$19,0)</f>
        <v>0</v>
      </c>
      <c r="F105">
        <f>IF('plot data'!$E105=1,prices!$D$20,0)</f>
        <v>0</v>
      </c>
      <c r="H105">
        <f>IF('plot data'!$E105=2,prices!$E$18,0)</f>
        <v>21</v>
      </c>
      <c r="I105">
        <f>IF('plot data'!$E105=2,prices!$E$19,0)</f>
        <v>64</v>
      </c>
      <c r="J105">
        <f>IF('plot data'!$E105=2,prices!$E$20,0)</f>
        <v>34</v>
      </c>
      <c r="L105">
        <f>IF('plot data'!$E105=3,prices!$F$18,0)</f>
        <v>0</v>
      </c>
      <c r="M105">
        <f>IF('plot data'!$E105=3,prices!$F$19,0)</f>
        <v>0</v>
      </c>
      <c r="N105">
        <f>IF('plot data'!$E105=3,prices!$F$20,0)</f>
        <v>0</v>
      </c>
      <c r="P105">
        <f>IF('plot data'!$E105=4,prices!$G$18,0)</f>
        <v>0</v>
      </c>
      <c r="Q105">
        <f>IF('plot data'!$E105=4,prices!$G$19,0)</f>
        <v>0</v>
      </c>
      <c r="R105">
        <f>IF('plot data'!$E105=4,prices!$G$20,0)</f>
        <v>0</v>
      </c>
      <c r="T105">
        <f t="shared" si="3"/>
        <v>21</v>
      </c>
      <c r="U105">
        <f t="shared" si="4"/>
        <v>64</v>
      </c>
      <c r="V105">
        <f t="shared" si="5"/>
        <v>34</v>
      </c>
    </row>
    <row r="106" spans="1:22" ht="15">
      <c r="A106">
        <v>30602</v>
      </c>
      <c r="B106">
        <v>3060101</v>
      </c>
      <c r="D106">
        <f>IF('plot data'!$E106=1,prices!$D$18,0)</f>
        <v>0</v>
      </c>
      <c r="E106">
        <f>IF('plot data'!$E106=1,prices!$D$19,0)</f>
        <v>0</v>
      </c>
      <c r="F106">
        <f>IF('plot data'!$E106=1,prices!$D$20,0)</f>
        <v>0</v>
      </c>
      <c r="H106">
        <f>IF('plot data'!$E106=2,prices!$E$18,0)</f>
        <v>21</v>
      </c>
      <c r="I106">
        <f>IF('plot data'!$E106=2,prices!$E$19,0)</f>
        <v>64</v>
      </c>
      <c r="J106">
        <f>IF('plot data'!$E106=2,prices!$E$20,0)</f>
        <v>34</v>
      </c>
      <c r="L106">
        <f>IF('plot data'!$E106=3,prices!$F$18,0)</f>
        <v>0</v>
      </c>
      <c r="M106">
        <f>IF('plot data'!$E106=3,prices!$F$19,0)</f>
        <v>0</v>
      </c>
      <c r="N106">
        <f>IF('plot data'!$E106=3,prices!$F$20,0)</f>
        <v>0</v>
      </c>
      <c r="P106">
        <f>IF('plot data'!$E106=4,prices!$G$18,0)</f>
        <v>0</v>
      </c>
      <c r="Q106">
        <f>IF('plot data'!$E106=4,prices!$G$19,0)</f>
        <v>0</v>
      </c>
      <c r="R106">
        <f>IF('plot data'!$E106=4,prices!$G$20,0)</f>
        <v>0</v>
      </c>
      <c r="T106">
        <f t="shared" si="3"/>
        <v>21</v>
      </c>
      <c r="U106">
        <f t="shared" si="4"/>
        <v>64</v>
      </c>
      <c r="V106">
        <f t="shared" si="5"/>
        <v>34</v>
      </c>
    </row>
    <row r="107" spans="1:22" ht="15">
      <c r="A107">
        <v>10404</v>
      </c>
      <c r="B107">
        <v>3080103</v>
      </c>
      <c r="D107">
        <f>IF('plot data'!$E107=1,prices!$D$18,0)</f>
        <v>0</v>
      </c>
      <c r="E107">
        <f>IF('plot data'!$E107=1,prices!$D$19,0)</f>
        <v>0</v>
      </c>
      <c r="F107">
        <f>IF('plot data'!$E107=1,prices!$D$20,0)</f>
        <v>0</v>
      </c>
      <c r="H107">
        <f>IF('plot data'!$E107=2,prices!$E$18,0)</f>
        <v>0</v>
      </c>
      <c r="I107">
        <f>IF('plot data'!$E107=2,prices!$E$19,0)</f>
        <v>0</v>
      </c>
      <c r="J107">
        <f>IF('plot data'!$E107=2,prices!$E$20,0)</f>
        <v>0</v>
      </c>
      <c r="L107">
        <f>IF('plot data'!$E107=3,prices!$F$18,0)</f>
        <v>36</v>
      </c>
      <c r="M107">
        <f>IF('plot data'!$E107=3,prices!$F$19,0)</f>
        <v>27</v>
      </c>
      <c r="N107">
        <f>IF('plot data'!$E107=3,prices!$F$20,0)</f>
        <v>0</v>
      </c>
      <c r="P107">
        <f>IF('plot data'!$E107=4,prices!$G$18,0)</f>
        <v>0</v>
      </c>
      <c r="Q107">
        <f>IF('plot data'!$E107=4,prices!$G$19,0)</f>
        <v>0</v>
      </c>
      <c r="R107">
        <f>IF('plot data'!$E107=4,prices!$G$20,0)</f>
        <v>0</v>
      </c>
      <c r="T107">
        <f t="shared" si="3"/>
        <v>36</v>
      </c>
      <c r="U107">
        <f t="shared" si="4"/>
        <v>27</v>
      </c>
      <c r="V107">
        <f t="shared" si="5"/>
        <v>0</v>
      </c>
    </row>
    <row r="108" spans="1:22" ht="15">
      <c r="A108">
        <v>30102</v>
      </c>
      <c r="B108">
        <v>3090201</v>
      </c>
      <c r="D108">
        <f>IF('plot data'!$E108=1,prices!$D$18,0)</f>
        <v>0</v>
      </c>
      <c r="E108">
        <f>IF('plot data'!$E108=1,prices!$D$19,0)</f>
        <v>0</v>
      </c>
      <c r="F108">
        <f>IF('plot data'!$E108=1,prices!$D$20,0)</f>
        <v>0</v>
      </c>
      <c r="H108">
        <f>IF('plot data'!$E108=2,prices!$E$18,0)</f>
        <v>0</v>
      </c>
      <c r="I108">
        <f>IF('plot data'!$E108=2,prices!$E$19,0)</f>
        <v>0</v>
      </c>
      <c r="J108">
        <f>IF('plot data'!$E108=2,prices!$E$20,0)</f>
        <v>0</v>
      </c>
      <c r="L108">
        <f>IF('plot data'!$E108=3,prices!$F$18,0)</f>
        <v>36</v>
      </c>
      <c r="M108">
        <f>IF('plot data'!$E108=3,prices!$F$19,0)</f>
        <v>27</v>
      </c>
      <c r="N108">
        <f>IF('plot data'!$E108=3,prices!$F$20,0)</f>
        <v>0</v>
      </c>
      <c r="P108">
        <f>IF('plot data'!$E108=4,prices!$G$18,0)</f>
        <v>0</v>
      </c>
      <c r="Q108">
        <f>IF('plot data'!$E108=4,prices!$G$19,0)</f>
        <v>0</v>
      </c>
      <c r="R108">
        <f>IF('plot data'!$E108=4,prices!$G$20,0)</f>
        <v>0</v>
      </c>
      <c r="T108">
        <f t="shared" si="3"/>
        <v>36</v>
      </c>
      <c r="U108">
        <f t="shared" si="4"/>
        <v>27</v>
      </c>
      <c r="V108">
        <f t="shared" si="5"/>
        <v>0</v>
      </c>
    </row>
    <row r="109" spans="1:22" ht="15">
      <c r="A109">
        <v>30101</v>
      </c>
      <c r="B109">
        <v>3070203</v>
      </c>
      <c r="D109">
        <f>IF('plot data'!$E109=1,prices!$D$18,0)</f>
        <v>0</v>
      </c>
      <c r="E109">
        <f>IF('plot data'!$E109=1,prices!$D$19,0)</f>
        <v>0</v>
      </c>
      <c r="F109">
        <f>IF('plot data'!$E109=1,prices!$D$20,0)</f>
        <v>0</v>
      </c>
      <c r="H109">
        <f>IF('plot data'!$E109=2,prices!$E$18,0)</f>
        <v>0</v>
      </c>
      <c r="I109">
        <f>IF('plot data'!$E109=2,prices!$E$19,0)</f>
        <v>0</v>
      </c>
      <c r="J109">
        <f>IF('plot data'!$E109=2,prices!$E$20,0)</f>
        <v>0</v>
      </c>
      <c r="L109">
        <f>IF('plot data'!$E109=3,prices!$F$18,0)</f>
        <v>36</v>
      </c>
      <c r="M109">
        <f>IF('plot data'!$E109=3,prices!$F$19,0)</f>
        <v>27</v>
      </c>
      <c r="N109">
        <f>IF('plot data'!$E109=3,prices!$F$20,0)</f>
        <v>0</v>
      </c>
      <c r="P109">
        <f>IF('plot data'!$E109=4,prices!$G$18,0)</f>
        <v>0</v>
      </c>
      <c r="Q109">
        <f>IF('plot data'!$E109=4,prices!$G$19,0)</f>
        <v>0</v>
      </c>
      <c r="R109">
        <f>IF('plot data'!$E109=4,prices!$G$20,0)</f>
        <v>0</v>
      </c>
      <c r="T109">
        <f t="shared" si="3"/>
        <v>36</v>
      </c>
      <c r="U109">
        <f t="shared" si="4"/>
        <v>27</v>
      </c>
      <c r="V109">
        <f t="shared" si="5"/>
        <v>0</v>
      </c>
    </row>
    <row r="110" spans="1:22" ht="15">
      <c r="A110">
        <v>30604</v>
      </c>
      <c r="B110">
        <v>3060404</v>
      </c>
      <c r="D110">
        <f>IF('plot data'!$E110=1,prices!$D$18,0)</f>
        <v>0</v>
      </c>
      <c r="E110">
        <f>IF('plot data'!$E110=1,prices!$D$19,0)</f>
        <v>0</v>
      </c>
      <c r="F110">
        <f>IF('plot data'!$E110=1,prices!$D$20,0)</f>
        <v>0</v>
      </c>
      <c r="H110">
        <f>IF('plot data'!$E110=2,prices!$E$18,0)</f>
        <v>21</v>
      </c>
      <c r="I110">
        <f>IF('plot data'!$E110=2,prices!$E$19,0)</f>
        <v>64</v>
      </c>
      <c r="J110">
        <f>IF('plot data'!$E110=2,prices!$E$20,0)</f>
        <v>34</v>
      </c>
      <c r="L110">
        <f>IF('plot data'!$E110=3,prices!$F$18,0)</f>
        <v>0</v>
      </c>
      <c r="M110">
        <f>IF('plot data'!$E110=3,prices!$F$19,0)</f>
        <v>0</v>
      </c>
      <c r="N110">
        <f>IF('plot data'!$E110=3,prices!$F$20,0)</f>
        <v>0</v>
      </c>
      <c r="P110">
        <f>IF('plot data'!$E110=4,prices!$G$18,0)</f>
        <v>0</v>
      </c>
      <c r="Q110">
        <f>IF('plot data'!$E110=4,prices!$G$19,0)</f>
        <v>0</v>
      </c>
      <c r="R110">
        <f>IF('plot data'!$E110=4,prices!$G$20,0)</f>
        <v>0</v>
      </c>
      <c r="T110">
        <f t="shared" si="3"/>
        <v>21</v>
      </c>
      <c r="U110">
        <f t="shared" si="4"/>
        <v>64</v>
      </c>
      <c r="V110">
        <f t="shared" si="5"/>
        <v>34</v>
      </c>
    </row>
    <row r="111" spans="1:22" ht="15">
      <c r="A111">
        <v>30102</v>
      </c>
      <c r="B111">
        <v>3040302</v>
      </c>
      <c r="D111">
        <f>IF('plot data'!$E111=1,prices!$D$18,0)</f>
        <v>0</v>
      </c>
      <c r="E111">
        <f>IF('plot data'!$E111=1,prices!$D$19,0)</f>
        <v>0</v>
      </c>
      <c r="F111">
        <f>IF('plot data'!$E111=1,prices!$D$20,0)</f>
        <v>0</v>
      </c>
      <c r="H111">
        <f>IF('plot data'!$E111=2,prices!$E$18,0)</f>
        <v>0</v>
      </c>
      <c r="I111">
        <f>IF('plot data'!$E111=2,prices!$E$19,0)</f>
        <v>0</v>
      </c>
      <c r="J111">
        <f>IF('plot data'!$E111=2,prices!$E$20,0)</f>
        <v>0</v>
      </c>
      <c r="L111">
        <f>IF('plot data'!$E111=3,prices!$F$18,0)</f>
        <v>36</v>
      </c>
      <c r="M111">
        <f>IF('plot data'!$E111=3,prices!$F$19,0)</f>
        <v>27</v>
      </c>
      <c r="N111">
        <f>IF('plot data'!$E111=3,prices!$F$20,0)</f>
        <v>0</v>
      </c>
      <c r="P111">
        <f>IF('plot data'!$E111=4,prices!$G$18,0)</f>
        <v>0</v>
      </c>
      <c r="Q111">
        <f>IF('plot data'!$E111=4,prices!$G$19,0)</f>
        <v>0</v>
      </c>
      <c r="R111">
        <f>IF('plot data'!$E111=4,prices!$G$20,0)</f>
        <v>0</v>
      </c>
      <c r="T111">
        <f t="shared" si="3"/>
        <v>36</v>
      </c>
      <c r="U111">
        <f t="shared" si="4"/>
        <v>27</v>
      </c>
      <c r="V111">
        <f t="shared" si="5"/>
        <v>0</v>
      </c>
    </row>
    <row r="112" spans="1:22" ht="15">
      <c r="A112">
        <v>30807</v>
      </c>
      <c r="B112">
        <v>3070602</v>
      </c>
      <c r="D112">
        <f>IF('plot data'!$E112=1,prices!$D$18,0)</f>
        <v>0</v>
      </c>
      <c r="E112">
        <f>IF('plot data'!$E112=1,prices!$D$19,0)</f>
        <v>0</v>
      </c>
      <c r="F112">
        <f>IF('plot data'!$E112=1,prices!$D$20,0)</f>
        <v>0</v>
      </c>
      <c r="H112">
        <f>IF('plot data'!$E112=2,prices!$E$18,0)</f>
        <v>0</v>
      </c>
      <c r="I112">
        <f>IF('plot data'!$E112=2,prices!$E$19,0)</f>
        <v>0</v>
      </c>
      <c r="J112">
        <f>IF('plot data'!$E112=2,prices!$E$20,0)</f>
        <v>0</v>
      </c>
      <c r="L112">
        <f>IF('plot data'!$E112=3,prices!$F$18,0)</f>
        <v>36</v>
      </c>
      <c r="M112">
        <f>IF('plot data'!$E112=3,prices!$F$19,0)</f>
        <v>27</v>
      </c>
      <c r="N112">
        <f>IF('plot data'!$E112=3,prices!$F$20,0)</f>
        <v>0</v>
      </c>
      <c r="P112">
        <f>IF('plot data'!$E112=4,prices!$G$18,0)</f>
        <v>0</v>
      </c>
      <c r="Q112">
        <f>IF('plot data'!$E112=4,prices!$G$19,0)</f>
        <v>0</v>
      </c>
      <c r="R112">
        <f>IF('plot data'!$E112=4,prices!$G$20,0)</f>
        <v>0</v>
      </c>
      <c r="T112">
        <f t="shared" si="3"/>
        <v>36</v>
      </c>
      <c r="U112">
        <f t="shared" si="4"/>
        <v>27</v>
      </c>
      <c r="V112">
        <f t="shared" si="5"/>
        <v>0</v>
      </c>
    </row>
    <row r="113" spans="1:22" ht="15">
      <c r="A113">
        <v>30405</v>
      </c>
      <c r="B113">
        <v>3010105</v>
      </c>
      <c r="D113">
        <f>IF('plot data'!$E113=1,prices!$D$18,0)</f>
        <v>0</v>
      </c>
      <c r="E113">
        <f>IF('plot data'!$E113=1,prices!$D$19,0)</f>
        <v>0</v>
      </c>
      <c r="F113">
        <f>IF('plot data'!$E113=1,prices!$D$20,0)</f>
        <v>0</v>
      </c>
      <c r="H113">
        <f>IF('plot data'!$E113=2,prices!$E$18,0)</f>
        <v>0</v>
      </c>
      <c r="I113">
        <f>IF('plot data'!$E113=2,prices!$E$19,0)</f>
        <v>0</v>
      </c>
      <c r="J113">
        <f>IF('plot data'!$E113=2,prices!$E$20,0)</f>
        <v>0</v>
      </c>
      <c r="L113">
        <f>IF('plot data'!$E113=3,prices!$F$18,0)</f>
        <v>36</v>
      </c>
      <c r="M113">
        <f>IF('plot data'!$E113=3,prices!$F$19,0)</f>
        <v>27</v>
      </c>
      <c r="N113">
        <f>IF('plot data'!$E113=3,prices!$F$20,0)</f>
        <v>0</v>
      </c>
      <c r="P113">
        <f>IF('plot data'!$E113=4,prices!$G$18,0)</f>
        <v>0</v>
      </c>
      <c r="Q113">
        <f>IF('plot data'!$E113=4,prices!$G$19,0)</f>
        <v>0</v>
      </c>
      <c r="R113">
        <f>IF('plot data'!$E113=4,prices!$G$20,0)</f>
        <v>0</v>
      </c>
      <c r="T113">
        <f t="shared" si="3"/>
        <v>36</v>
      </c>
      <c r="U113">
        <f t="shared" si="4"/>
        <v>27</v>
      </c>
      <c r="V113">
        <f t="shared" si="5"/>
        <v>0</v>
      </c>
    </row>
    <row r="114" spans="1:22" ht="15">
      <c r="A114">
        <v>20407</v>
      </c>
      <c r="B114">
        <v>3090303</v>
      </c>
      <c r="D114">
        <f>IF('plot data'!$E114=1,prices!$D$18,0)</f>
        <v>0</v>
      </c>
      <c r="E114">
        <f>IF('plot data'!$E114=1,prices!$D$19,0)</f>
        <v>0</v>
      </c>
      <c r="F114">
        <f>IF('plot data'!$E114=1,prices!$D$20,0)</f>
        <v>0</v>
      </c>
      <c r="H114">
        <f>IF('plot data'!$E114=2,prices!$E$18,0)</f>
        <v>21</v>
      </c>
      <c r="I114">
        <f>IF('plot data'!$E114=2,prices!$E$19,0)</f>
        <v>64</v>
      </c>
      <c r="J114">
        <f>IF('plot data'!$E114=2,prices!$E$20,0)</f>
        <v>34</v>
      </c>
      <c r="L114">
        <f>IF('plot data'!$E114=3,prices!$F$18,0)</f>
        <v>0</v>
      </c>
      <c r="M114">
        <f>IF('plot data'!$E114=3,prices!$F$19,0)</f>
        <v>0</v>
      </c>
      <c r="N114">
        <f>IF('plot data'!$E114=3,prices!$F$20,0)</f>
        <v>0</v>
      </c>
      <c r="P114">
        <f>IF('plot data'!$E114=4,prices!$G$18,0)</f>
        <v>0</v>
      </c>
      <c r="Q114">
        <f>IF('plot data'!$E114=4,prices!$G$19,0)</f>
        <v>0</v>
      </c>
      <c r="R114">
        <f>IF('plot data'!$E114=4,prices!$G$20,0)</f>
        <v>0</v>
      </c>
      <c r="T114">
        <f t="shared" si="3"/>
        <v>21</v>
      </c>
      <c r="U114">
        <f t="shared" si="4"/>
        <v>64</v>
      </c>
      <c r="V114">
        <f t="shared" si="5"/>
        <v>34</v>
      </c>
    </row>
    <row r="115" spans="1:22" ht="15">
      <c r="A115">
        <v>30706</v>
      </c>
      <c r="B115">
        <v>3070106</v>
      </c>
      <c r="D115">
        <f>IF('plot data'!$E115=1,prices!$D$18,0)</f>
        <v>0</v>
      </c>
      <c r="E115">
        <f>IF('plot data'!$E115=1,prices!$D$19,0)</f>
        <v>0</v>
      </c>
      <c r="F115">
        <f>IF('plot data'!$E115=1,prices!$D$20,0)</f>
        <v>0</v>
      </c>
      <c r="H115">
        <f>IF('plot data'!$E115=2,prices!$E$18,0)</f>
        <v>0</v>
      </c>
      <c r="I115">
        <f>IF('plot data'!$E115=2,prices!$E$19,0)</f>
        <v>0</v>
      </c>
      <c r="J115">
        <f>IF('plot data'!$E115=2,prices!$E$20,0)</f>
        <v>0</v>
      </c>
      <c r="L115">
        <f>IF('plot data'!$E115=3,prices!$F$18,0)</f>
        <v>36</v>
      </c>
      <c r="M115">
        <f>IF('plot data'!$E115=3,prices!$F$19,0)</f>
        <v>27</v>
      </c>
      <c r="N115">
        <f>IF('plot data'!$E115=3,prices!$F$20,0)</f>
        <v>0</v>
      </c>
      <c r="P115">
        <f>IF('plot data'!$E115=4,prices!$G$18,0)</f>
        <v>0</v>
      </c>
      <c r="Q115">
        <f>IF('plot data'!$E115=4,prices!$G$19,0)</f>
        <v>0</v>
      </c>
      <c r="R115">
        <f>IF('plot data'!$E115=4,prices!$G$20,0)</f>
        <v>0</v>
      </c>
      <c r="T115">
        <f t="shared" si="3"/>
        <v>36</v>
      </c>
      <c r="U115">
        <f t="shared" si="4"/>
        <v>27</v>
      </c>
      <c r="V115">
        <f t="shared" si="5"/>
        <v>0</v>
      </c>
    </row>
    <row r="116" spans="1:22" ht="15">
      <c r="A116">
        <v>10602</v>
      </c>
      <c r="B116">
        <v>3020501</v>
      </c>
      <c r="D116">
        <f>IF('plot data'!$E116=1,prices!$D$18,0)</f>
        <v>0</v>
      </c>
      <c r="E116">
        <f>IF('plot data'!$E116=1,prices!$D$19,0)</f>
        <v>0</v>
      </c>
      <c r="F116">
        <f>IF('plot data'!$E116=1,prices!$D$20,0)</f>
        <v>0</v>
      </c>
      <c r="H116">
        <f>IF('plot data'!$E116=2,prices!$E$18,0)</f>
        <v>21</v>
      </c>
      <c r="I116">
        <f>IF('plot data'!$E116=2,prices!$E$19,0)</f>
        <v>64</v>
      </c>
      <c r="J116">
        <f>IF('plot data'!$E116=2,prices!$E$20,0)</f>
        <v>34</v>
      </c>
      <c r="L116">
        <f>IF('plot data'!$E116=3,prices!$F$18,0)</f>
        <v>0</v>
      </c>
      <c r="M116">
        <f>IF('plot data'!$E116=3,prices!$F$19,0)</f>
        <v>0</v>
      </c>
      <c r="N116">
        <f>IF('plot data'!$E116=3,prices!$F$20,0)</f>
        <v>0</v>
      </c>
      <c r="P116">
        <f>IF('plot data'!$E116=4,prices!$G$18,0)</f>
        <v>0</v>
      </c>
      <c r="Q116">
        <f>IF('plot data'!$E116=4,prices!$G$19,0)</f>
        <v>0</v>
      </c>
      <c r="R116">
        <f>IF('plot data'!$E116=4,prices!$G$20,0)</f>
        <v>0</v>
      </c>
      <c r="T116">
        <f t="shared" si="3"/>
        <v>21</v>
      </c>
      <c r="U116">
        <f t="shared" si="4"/>
        <v>64</v>
      </c>
      <c r="V116">
        <f t="shared" si="5"/>
        <v>34</v>
      </c>
    </row>
    <row r="117" spans="1:22" ht="15">
      <c r="A117">
        <v>30305</v>
      </c>
      <c r="B117">
        <v>1030411</v>
      </c>
      <c r="D117">
        <f>IF('plot data'!$E117=1,prices!$D$18,0)</f>
        <v>0</v>
      </c>
      <c r="E117">
        <f>IF('plot data'!$E117=1,prices!$D$19,0)</f>
        <v>0</v>
      </c>
      <c r="F117">
        <f>IF('plot data'!$E117=1,prices!$D$20,0)</f>
        <v>0</v>
      </c>
      <c r="H117">
        <f>IF('plot data'!$E117=2,prices!$E$18,0)</f>
        <v>21</v>
      </c>
      <c r="I117">
        <f>IF('plot data'!$E117=2,prices!$E$19,0)</f>
        <v>64</v>
      </c>
      <c r="J117">
        <f>IF('plot data'!$E117=2,prices!$E$20,0)</f>
        <v>34</v>
      </c>
      <c r="L117">
        <f>IF('plot data'!$E117=3,prices!$F$18,0)</f>
        <v>0</v>
      </c>
      <c r="M117">
        <f>IF('plot data'!$E117=3,prices!$F$19,0)</f>
        <v>0</v>
      </c>
      <c r="N117">
        <f>IF('plot data'!$E117=3,prices!$F$20,0)</f>
        <v>0</v>
      </c>
      <c r="P117">
        <f>IF('plot data'!$E117=4,prices!$G$18,0)</f>
        <v>0</v>
      </c>
      <c r="Q117">
        <f>IF('plot data'!$E117=4,prices!$G$19,0)</f>
        <v>0</v>
      </c>
      <c r="R117">
        <f>IF('plot data'!$E117=4,prices!$G$20,0)</f>
        <v>0</v>
      </c>
      <c r="T117">
        <f t="shared" si="3"/>
        <v>21</v>
      </c>
      <c r="U117">
        <f t="shared" si="4"/>
        <v>64</v>
      </c>
      <c r="V117">
        <f t="shared" si="5"/>
        <v>34</v>
      </c>
    </row>
    <row r="118" spans="1:22" ht="15">
      <c r="A118">
        <v>30202</v>
      </c>
      <c r="B118">
        <v>3010203</v>
      </c>
      <c r="D118">
        <f>IF('plot data'!$E118=1,prices!$D$18,0)</f>
        <v>0</v>
      </c>
      <c r="E118">
        <f>IF('plot data'!$E118=1,prices!$D$19,0)</f>
        <v>0</v>
      </c>
      <c r="F118">
        <f>IF('plot data'!$E118=1,prices!$D$20,0)</f>
        <v>0</v>
      </c>
      <c r="H118">
        <f>IF('plot data'!$E118=2,prices!$E$18,0)</f>
        <v>0</v>
      </c>
      <c r="I118">
        <f>IF('plot data'!$E118=2,prices!$E$19,0)</f>
        <v>0</v>
      </c>
      <c r="J118">
        <f>IF('plot data'!$E118=2,prices!$E$20,0)</f>
        <v>0</v>
      </c>
      <c r="L118">
        <f>IF('plot data'!$E118=3,prices!$F$18,0)</f>
        <v>36</v>
      </c>
      <c r="M118">
        <f>IF('plot data'!$E118=3,prices!$F$19,0)</f>
        <v>27</v>
      </c>
      <c r="N118">
        <f>IF('plot data'!$E118=3,prices!$F$20,0)</f>
        <v>0</v>
      </c>
      <c r="P118">
        <f>IF('plot data'!$E118=4,prices!$G$18,0)</f>
        <v>0</v>
      </c>
      <c r="Q118">
        <f>IF('plot data'!$E118=4,prices!$G$19,0)</f>
        <v>0</v>
      </c>
      <c r="R118">
        <f>IF('plot data'!$E118=4,prices!$G$20,0)</f>
        <v>0</v>
      </c>
      <c r="T118">
        <f t="shared" si="3"/>
        <v>36</v>
      </c>
      <c r="U118">
        <f t="shared" si="4"/>
        <v>27</v>
      </c>
      <c r="V118">
        <f t="shared" si="5"/>
        <v>0</v>
      </c>
    </row>
    <row r="119" spans="1:22" ht="15">
      <c r="A119">
        <v>30903</v>
      </c>
      <c r="B119">
        <v>1050202</v>
      </c>
      <c r="D119">
        <f>IF('plot data'!$E119=1,prices!$D$18,0)</f>
        <v>0</v>
      </c>
      <c r="E119">
        <f>IF('plot data'!$E119=1,prices!$D$19,0)</f>
        <v>0</v>
      </c>
      <c r="F119">
        <f>IF('plot data'!$E119=1,prices!$D$20,0)</f>
        <v>0</v>
      </c>
      <c r="H119">
        <f>IF('plot data'!$E119=2,prices!$E$18,0)</f>
        <v>0</v>
      </c>
      <c r="I119">
        <f>IF('plot data'!$E119=2,prices!$E$19,0)</f>
        <v>0</v>
      </c>
      <c r="J119">
        <f>IF('plot data'!$E119=2,prices!$E$20,0)</f>
        <v>0</v>
      </c>
      <c r="L119">
        <f>IF('plot data'!$E119=3,prices!$F$18,0)</f>
        <v>36</v>
      </c>
      <c r="M119">
        <f>IF('plot data'!$E119=3,prices!$F$19,0)</f>
        <v>27</v>
      </c>
      <c r="N119">
        <f>IF('plot data'!$E119=3,prices!$F$20,0)</f>
        <v>0</v>
      </c>
      <c r="P119">
        <f>IF('plot data'!$E119=4,prices!$G$18,0)</f>
        <v>0</v>
      </c>
      <c r="Q119">
        <f>IF('plot data'!$E119=4,prices!$G$19,0)</f>
        <v>0</v>
      </c>
      <c r="R119">
        <f>IF('plot data'!$E119=4,prices!$G$20,0)</f>
        <v>0</v>
      </c>
      <c r="T119">
        <f t="shared" si="3"/>
        <v>36</v>
      </c>
      <c r="U119">
        <f t="shared" si="4"/>
        <v>27</v>
      </c>
      <c r="V119">
        <f t="shared" si="5"/>
        <v>0</v>
      </c>
    </row>
    <row r="120" spans="1:22" ht="15">
      <c r="A120">
        <v>30401</v>
      </c>
      <c r="B120">
        <v>3020105</v>
      </c>
      <c r="D120">
        <f>IF('plot data'!$E120=1,prices!$D$18,0)</f>
        <v>0</v>
      </c>
      <c r="E120">
        <f>IF('plot data'!$E120=1,prices!$D$19,0)</f>
        <v>0</v>
      </c>
      <c r="F120">
        <f>IF('plot data'!$E120=1,prices!$D$20,0)</f>
        <v>0</v>
      </c>
      <c r="H120">
        <f>IF('plot data'!$E120=2,prices!$E$18,0)</f>
        <v>0</v>
      </c>
      <c r="I120">
        <f>IF('plot data'!$E120=2,prices!$E$19,0)</f>
        <v>0</v>
      </c>
      <c r="J120">
        <f>IF('plot data'!$E120=2,prices!$E$20,0)</f>
        <v>0</v>
      </c>
      <c r="L120">
        <f>IF('plot data'!$E120=3,prices!$F$18,0)</f>
        <v>36</v>
      </c>
      <c r="M120">
        <f>IF('plot data'!$E120=3,prices!$F$19,0)</f>
        <v>27</v>
      </c>
      <c r="N120">
        <f>IF('plot data'!$E120=3,prices!$F$20,0)</f>
        <v>0</v>
      </c>
      <c r="P120">
        <f>IF('plot data'!$E120=4,prices!$G$18,0)</f>
        <v>0</v>
      </c>
      <c r="Q120">
        <f>IF('plot data'!$E120=4,prices!$G$19,0)</f>
        <v>0</v>
      </c>
      <c r="R120">
        <f>IF('plot data'!$E120=4,prices!$G$20,0)</f>
        <v>0</v>
      </c>
      <c r="T120">
        <f t="shared" si="3"/>
        <v>36</v>
      </c>
      <c r="U120">
        <f t="shared" si="4"/>
        <v>27</v>
      </c>
      <c r="V120">
        <f t="shared" si="5"/>
        <v>0</v>
      </c>
    </row>
    <row r="121" spans="1:22" ht="15">
      <c r="A121">
        <v>20202</v>
      </c>
      <c r="B121">
        <v>3040402</v>
      </c>
      <c r="D121">
        <f>IF('plot data'!$E121=1,prices!$D$18,0)</f>
        <v>0</v>
      </c>
      <c r="E121">
        <f>IF('plot data'!$E121=1,prices!$D$19,0)</f>
        <v>0</v>
      </c>
      <c r="F121">
        <f>IF('plot data'!$E121=1,prices!$D$20,0)</f>
        <v>0</v>
      </c>
      <c r="H121">
        <f>IF('plot data'!$E121=2,prices!$E$18,0)</f>
        <v>0</v>
      </c>
      <c r="I121">
        <f>IF('plot data'!$E121=2,prices!$E$19,0)</f>
        <v>0</v>
      </c>
      <c r="J121">
        <f>IF('plot data'!$E121=2,prices!$E$20,0)</f>
        <v>0</v>
      </c>
      <c r="L121">
        <f>IF('plot data'!$E121=3,prices!$F$18,0)</f>
        <v>36</v>
      </c>
      <c r="M121">
        <f>IF('plot data'!$E121=3,prices!$F$19,0)</f>
        <v>27</v>
      </c>
      <c r="N121">
        <f>IF('plot data'!$E121=3,prices!$F$20,0)</f>
        <v>0</v>
      </c>
      <c r="P121">
        <f>IF('plot data'!$E121=4,prices!$G$18,0)</f>
        <v>0</v>
      </c>
      <c r="Q121">
        <f>IF('plot data'!$E121=4,prices!$G$19,0)</f>
        <v>0</v>
      </c>
      <c r="R121">
        <f>IF('plot data'!$E121=4,prices!$G$20,0)</f>
        <v>0</v>
      </c>
      <c r="T121">
        <f t="shared" si="3"/>
        <v>36</v>
      </c>
      <c r="U121">
        <f t="shared" si="4"/>
        <v>27</v>
      </c>
      <c r="V121">
        <f t="shared" si="5"/>
        <v>0</v>
      </c>
    </row>
    <row r="122" spans="1:22" ht="15">
      <c r="A122">
        <v>20402</v>
      </c>
      <c r="B122">
        <v>3110201</v>
      </c>
      <c r="D122">
        <f>IF('plot data'!$E122=1,prices!$D$18,0)</f>
        <v>0</v>
      </c>
      <c r="E122">
        <f>IF('plot data'!$E122=1,prices!$D$19,0)</f>
        <v>0</v>
      </c>
      <c r="F122">
        <f>IF('plot data'!$E122=1,prices!$D$20,0)</f>
        <v>0</v>
      </c>
      <c r="H122">
        <f>IF('plot data'!$E122=2,prices!$E$18,0)</f>
        <v>0</v>
      </c>
      <c r="I122">
        <f>IF('plot data'!$E122=2,prices!$E$19,0)</f>
        <v>0</v>
      </c>
      <c r="J122">
        <f>IF('plot data'!$E122=2,prices!$E$20,0)</f>
        <v>0</v>
      </c>
      <c r="L122">
        <f>IF('plot data'!$E122=3,prices!$F$18,0)</f>
        <v>36</v>
      </c>
      <c r="M122">
        <f>IF('plot data'!$E122=3,prices!$F$19,0)</f>
        <v>27</v>
      </c>
      <c r="N122">
        <f>IF('plot data'!$E122=3,prices!$F$20,0)</f>
        <v>0</v>
      </c>
      <c r="P122">
        <f>IF('plot data'!$E122=4,prices!$G$18,0)</f>
        <v>0</v>
      </c>
      <c r="Q122">
        <f>IF('plot data'!$E122=4,prices!$G$19,0)</f>
        <v>0</v>
      </c>
      <c r="R122">
        <f>IF('plot data'!$E122=4,prices!$G$20,0)</f>
        <v>0</v>
      </c>
      <c r="T122">
        <f t="shared" si="3"/>
        <v>36</v>
      </c>
      <c r="U122">
        <f t="shared" si="4"/>
        <v>27</v>
      </c>
      <c r="V122">
        <f t="shared" si="5"/>
        <v>0</v>
      </c>
    </row>
    <row r="123" spans="1:22" ht="15">
      <c r="A123">
        <v>30402</v>
      </c>
      <c r="B123">
        <v>3110102</v>
      </c>
      <c r="D123">
        <f>IF('plot data'!$E123=1,prices!$D$18,0)</f>
        <v>0</v>
      </c>
      <c r="E123">
        <f>IF('plot data'!$E123=1,prices!$D$19,0)</f>
        <v>0</v>
      </c>
      <c r="F123">
        <f>IF('plot data'!$E123=1,prices!$D$20,0)</f>
        <v>0</v>
      </c>
      <c r="H123">
        <f>IF('plot data'!$E123=2,prices!$E$18,0)</f>
        <v>0</v>
      </c>
      <c r="I123">
        <f>IF('plot data'!$E123=2,prices!$E$19,0)</f>
        <v>0</v>
      </c>
      <c r="J123">
        <f>IF('plot data'!$E123=2,prices!$E$20,0)</f>
        <v>0</v>
      </c>
      <c r="L123">
        <f>IF('plot data'!$E123=3,prices!$F$18,0)</f>
        <v>36</v>
      </c>
      <c r="M123">
        <f>IF('plot data'!$E123=3,prices!$F$19,0)</f>
        <v>27</v>
      </c>
      <c r="N123">
        <f>IF('plot data'!$E123=3,prices!$F$20,0)</f>
        <v>0</v>
      </c>
      <c r="P123">
        <f>IF('plot data'!$E123=4,prices!$G$18,0)</f>
        <v>0</v>
      </c>
      <c r="Q123">
        <f>IF('plot data'!$E123=4,prices!$G$19,0)</f>
        <v>0</v>
      </c>
      <c r="R123">
        <f>IF('plot data'!$E123=4,prices!$G$20,0)</f>
        <v>0</v>
      </c>
      <c r="T123">
        <f t="shared" si="3"/>
        <v>36</v>
      </c>
      <c r="U123">
        <f t="shared" si="4"/>
        <v>27</v>
      </c>
      <c r="V123">
        <f t="shared" si="5"/>
        <v>0</v>
      </c>
    </row>
    <row r="124" spans="1:22" ht="15">
      <c r="A124">
        <v>10204</v>
      </c>
      <c r="B124">
        <v>1020102</v>
      </c>
      <c r="D124">
        <f>IF('plot data'!$E124=1,prices!$D$18,0)</f>
        <v>0</v>
      </c>
      <c r="E124">
        <f>IF('plot data'!$E124=1,prices!$D$19,0)</f>
        <v>0</v>
      </c>
      <c r="F124">
        <f>IF('plot data'!$E124=1,prices!$D$20,0)</f>
        <v>0</v>
      </c>
      <c r="H124">
        <f>IF('plot data'!$E124=2,prices!$E$18,0)</f>
        <v>0</v>
      </c>
      <c r="I124">
        <f>IF('plot data'!$E124=2,prices!$E$19,0)</f>
        <v>0</v>
      </c>
      <c r="J124">
        <f>IF('plot data'!$E124=2,prices!$E$20,0)</f>
        <v>0</v>
      </c>
      <c r="L124">
        <f>IF('plot data'!$E124=3,prices!$F$18,0)</f>
        <v>36</v>
      </c>
      <c r="M124">
        <f>IF('plot data'!$E124=3,prices!$F$19,0)</f>
        <v>27</v>
      </c>
      <c r="N124">
        <f>IF('plot data'!$E124=3,prices!$F$20,0)</f>
        <v>0</v>
      </c>
      <c r="P124">
        <f>IF('plot data'!$E124=4,prices!$G$18,0)</f>
        <v>0</v>
      </c>
      <c r="Q124">
        <f>IF('plot data'!$E124=4,prices!$G$19,0)</f>
        <v>0</v>
      </c>
      <c r="R124">
        <f>IF('plot data'!$E124=4,prices!$G$20,0)</f>
        <v>0</v>
      </c>
      <c r="T124">
        <f t="shared" si="3"/>
        <v>36</v>
      </c>
      <c r="U124">
        <f t="shared" si="4"/>
        <v>27</v>
      </c>
      <c r="V124">
        <f t="shared" si="5"/>
        <v>0</v>
      </c>
    </row>
    <row r="125" spans="1:22" ht="15">
      <c r="A125">
        <v>20108</v>
      </c>
      <c r="B125">
        <v>3060201</v>
      </c>
      <c r="D125">
        <f>IF('plot data'!$E125=1,prices!$D$18,0)</f>
        <v>0</v>
      </c>
      <c r="E125">
        <f>IF('plot data'!$E125=1,prices!$D$19,0)</f>
        <v>0</v>
      </c>
      <c r="F125">
        <f>IF('plot data'!$E125=1,prices!$D$20,0)</f>
        <v>0</v>
      </c>
      <c r="H125">
        <f>IF('plot data'!$E125=2,prices!$E$18,0)</f>
        <v>0</v>
      </c>
      <c r="I125">
        <f>IF('plot data'!$E125=2,prices!$E$19,0)</f>
        <v>0</v>
      </c>
      <c r="J125">
        <f>IF('plot data'!$E125=2,prices!$E$20,0)</f>
        <v>0</v>
      </c>
      <c r="L125">
        <f>IF('plot data'!$E125=3,prices!$F$18,0)</f>
        <v>0</v>
      </c>
      <c r="M125">
        <f>IF('plot data'!$E125=3,prices!$F$19,0)</f>
        <v>0</v>
      </c>
      <c r="N125">
        <f>IF('plot data'!$E125=3,prices!$F$20,0)</f>
        <v>0</v>
      </c>
      <c r="P125">
        <f>IF('plot data'!$E125=4,prices!$G$18,0)</f>
        <v>21</v>
      </c>
      <c r="Q125">
        <f>IF('plot data'!$E125=4,prices!$G$19,0)</f>
        <v>27</v>
      </c>
      <c r="R125">
        <f>IF('plot data'!$E125=4,prices!$G$20,0)</f>
        <v>15</v>
      </c>
      <c r="T125">
        <f t="shared" si="3"/>
        <v>21</v>
      </c>
      <c r="U125">
        <f t="shared" si="4"/>
        <v>27</v>
      </c>
      <c r="V125">
        <f t="shared" si="5"/>
        <v>15</v>
      </c>
    </row>
    <row r="126" spans="1:22" ht="15">
      <c r="A126">
        <v>30606</v>
      </c>
      <c r="B126">
        <v>1020303</v>
      </c>
      <c r="D126">
        <f>IF('plot data'!$E126=1,prices!$D$18,0)</f>
        <v>0</v>
      </c>
      <c r="E126">
        <f>IF('plot data'!$E126=1,prices!$D$19,0)</f>
        <v>0</v>
      </c>
      <c r="F126">
        <f>IF('plot data'!$E126=1,prices!$D$20,0)</f>
        <v>0</v>
      </c>
      <c r="H126">
        <f>IF('plot data'!$E126=2,prices!$E$18,0)</f>
        <v>0</v>
      </c>
      <c r="I126">
        <f>IF('plot data'!$E126=2,prices!$E$19,0)</f>
        <v>0</v>
      </c>
      <c r="J126">
        <f>IF('plot data'!$E126=2,prices!$E$20,0)</f>
        <v>0</v>
      </c>
      <c r="L126">
        <f>IF('plot data'!$E126=3,prices!$F$18,0)</f>
        <v>36</v>
      </c>
      <c r="M126">
        <f>IF('plot data'!$E126=3,prices!$F$19,0)</f>
        <v>27</v>
      </c>
      <c r="N126">
        <f>IF('plot data'!$E126=3,prices!$F$20,0)</f>
        <v>0</v>
      </c>
      <c r="P126">
        <f>IF('plot data'!$E126=4,prices!$G$18,0)</f>
        <v>0</v>
      </c>
      <c r="Q126">
        <f>IF('plot data'!$E126=4,prices!$G$19,0)</f>
        <v>0</v>
      </c>
      <c r="R126">
        <f>IF('plot data'!$E126=4,prices!$G$20,0)</f>
        <v>0</v>
      </c>
      <c r="T126">
        <f t="shared" si="3"/>
        <v>36</v>
      </c>
      <c r="U126">
        <f t="shared" si="4"/>
        <v>27</v>
      </c>
      <c r="V126">
        <f t="shared" si="5"/>
        <v>0</v>
      </c>
    </row>
    <row r="127" spans="1:22" ht="15">
      <c r="A127">
        <v>10103</v>
      </c>
      <c r="B127">
        <v>3020102</v>
      </c>
      <c r="D127">
        <f>IF('plot data'!$E127=1,prices!$D$18,0)</f>
        <v>0</v>
      </c>
      <c r="E127">
        <f>IF('plot data'!$E127=1,prices!$D$19,0)</f>
        <v>0</v>
      </c>
      <c r="F127">
        <f>IF('plot data'!$E127=1,prices!$D$20,0)</f>
        <v>0</v>
      </c>
      <c r="H127">
        <f>IF('plot data'!$E127=2,prices!$E$18,0)</f>
        <v>21</v>
      </c>
      <c r="I127">
        <f>IF('plot data'!$E127=2,prices!$E$19,0)</f>
        <v>64</v>
      </c>
      <c r="J127">
        <f>IF('plot data'!$E127=2,prices!$E$20,0)</f>
        <v>34</v>
      </c>
      <c r="L127">
        <f>IF('plot data'!$E127=3,prices!$F$18,0)</f>
        <v>0</v>
      </c>
      <c r="M127">
        <f>IF('plot data'!$E127=3,prices!$F$19,0)</f>
        <v>0</v>
      </c>
      <c r="N127">
        <f>IF('plot data'!$E127=3,prices!$F$20,0)</f>
        <v>0</v>
      </c>
      <c r="P127">
        <f>IF('plot data'!$E127=4,prices!$G$18,0)</f>
        <v>0</v>
      </c>
      <c r="Q127">
        <f>IF('plot data'!$E127=4,prices!$G$19,0)</f>
        <v>0</v>
      </c>
      <c r="R127">
        <f>IF('plot data'!$E127=4,prices!$G$20,0)</f>
        <v>0</v>
      </c>
      <c r="T127">
        <f t="shared" si="3"/>
        <v>21</v>
      </c>
      <c r="U127">
        <f t="shared" si="4"/>
        <v>64</v>
      </c>
      <c r="V127">
        <f t="shared" si="5"/>
        <v>34</v>
      </c>
    </row>
    <row r="128" spans="1:22" ht="15">
      <c r="A128">
        <v>10205</v>
      </c>
      <c r="B128">
        <v>3020204</v>
      </c>
      <c r="D128">
        <f>IF('plot data'!$E128=1,prices!$D$18,0)</f>
        <v>0</v>
      </c>
      <c r="E128">
        <f>IF('plot data'!$E128=1,prices!$D$19,0)</f>
        <v>0</v>
      </c>
      <c r="F128">
        <f>IF('plot data'!$E128=1,prices!$D$20,0)</f>
        <v>0</v>
      </c>
      <c r="H128">
        <f>IF('plot data'!$E128=2,prices!$E$18,0)</f>
        <v>21</v>
      </c>
      <c r="I128">
        <f>IF('plot data'!$E128=2,prices!$E$19,0)</f>
        <v>64</v>
      </c>
      <c r="J128">
        <f>IF('plot data'!$E128=2,prices!$E$20,0)</f>
        <v>34</v>
      </c>
      <c r="L128">
        <f>IF('plot data'!$E128=3,prices!$F$18,0)</f>
        <v>0</v>
      </c>
      <c r="M128">
        <f>IF('plot data'!$E128=3,prices!$F$19,0)</f>
        <v>0</v>
      </c>
      <c r="N128">
        <f>IF('plot data'!$E128=3,prices!$F$20,0)</f>
        <v>0</v>
      </c>
      <c r="P128">
        <f>IF('plot data'!$E128=4,prices!$G$18,0)</f>
        <v>0</v>
      </c>
      <c r="Q128">
        <f>IF('plot data'!$E128=4,prices!$G$19,0)</f>
        <v>0</v>
      </c>
      <c r="R128">
        <f>IF('plot data'!$E128=4,prices!$G$20,0)</f>
        <v>0</v>
      </c>
      <c r="T128">
        <f t="shared" si="3"/>
        <v>21</v>
      </c>
      <c r="U128">
        <f t="shared" si="4"/>
        <v>64</v>
      </c>
      <c r="V128">
        <f t="shared" si="5"/>
        <v>34</v>
      </c>
    </row>
    <row r="129" spans="1:22" ht="15">
      <c r="A129">
        <v>30201</v>
      </c>
      <c r="B129">
        <v>3040601</v>
      </c>
      <c r="D129">
        <f>IF('plot data'!$E129=1,prices!$D$18,0)</f>
        <v>0</v>
      </c>
      <c r="E129">
        <f>IF('plot data'!$E129=1,prices!$D$19,0)</f>
        <v>0</v>
      </c>
      <c r="F129">
        <f>IF('plot data'!$E129=1,prices!$D$20,0)</f>
        <v>0</v>
      </c>
      <c r="H129">
        <f>IF('plot data'!$E129=2,prices!$E$18,0)</f>
        <v>21</v>
      </c>
      <c r="I129">
        <f>IF('plot data'!$E129=2,prices!$E$19,0)</f>
        <v>64</v>
      </c>
      <c r="J129">
        <f>IF('plot data'!$E129=2,prices!$E$20,0)</f>
        <v>34</v>
      </c>
      <c r="L129">
        <f>IF('plot data'!$E129=3,prices!$F$18,0)</f>
        <v>0</v>
      </c>
      <c r="M129">
        <f>IF('plot data'!$E129=3,prices!$F$19,0)</f>
        <v>0</v>
      </c>
      <c r="N129">
        <f>IF('plot data'!$E129=3,prices!$F$20,0)</f>
        <v>0</v>
      </c>
      <c r="P129">
        <f>IF('plot data'!$E129=4,prices!$G$18,0)</f>
        <v>0</v>
      </c>
      <c r="Q129">
        <f>IF('plot data'!$E129=4,prices!$G$19,0)</f>
        <v>0</v>
      </c>
      <c r="R129">
        <f>IF('plot data'!$E129=4,prices!$G$20,0)</f>
        <v>0</v>
      </c>
      <c r="T129">
        <f t="shared" si="3"/>
        <v>21</v>
      </c>
      <c r="U129">
        <f t="shared" si="4"/>
        <v>64</v>
      </c>
      <c r="V129">
        <f t="shared" si="5"/>
        <v>34</v>
      </c>
    </row>
    <row r="130" spans="1:22" ht="15">
      <c r="A130">
        <v>31101</v>
      </c>
      <c r="B130">
        <v>3100202</v>
      </c>
      <c r="D130">
        <f>IF('plot data'!$E130=1,prices!$D$18,0)</f>
        <v>0</v>
      </c>
      <c r="E130">
        <f>IF('plot data'!$E130=1,prices!$D$19,0)</f>
        <v>0</v>
      </c>
      <c r="F130">
        <f>IF('plot data'!$E130=1,prices!$D$20,0)</f>
        <v>0</v>
      </c>
      <c r="H130">
        <f>IF('plot data'!$E130=2,prices!$E$18,0)</f>
        <v>21</v>
      </c>
      <c r="I130">
        <f>IF('plot data'!$E130=2,prices!$E$19,0)</f>
        <v>64</v>
      </c>
      <c r="J130">
        <f>IF('plot data'!$E130=2,prices!$E$20,0)</f>
        <v>34</v>
      </c>
      <c r="L130">
        <f>IF('plot data'!$E130=3,prices!$F$18,0)</f>
        <v>0</v>
      </c>
      <c r="M130">
        <f>IF('plot data'!$E130=3,prices!$F$19,0)</f>
        <v>0</v>
      </c>
      <c r="N130">
        <f>IF('plot data'!$E130=3,prices!$F$20,0)</f>
        <v>0</v>
      </c>
      <c r="P130">
        <f>IF('plot data'!$E130=4,prices!$G$18,0)</f>
        <v>0</v>
      </c>
      <c r="Q130">
        <f>IF('plot data'!$E130=4,prices!$G$19,0)</f>
        <v>0</v>
      </c>
      <c r="R130">
        <f>IF('plot data'!$E130=4,prices!$G$20,0)</f>
        <v>0</v>
      </c>
      <c r="T130">
        <f t="shared" si="3"/>
        <v>21</v>
      </c>
      <c r="U130">
        <f t="shared" si="4"/>
        <v>64</v>
      </c>
      <c r="V130">
        <f t="shared" si="5"/>
        <v>34</v>
      </c>
    </row>
    <row r="131" spans="1:22" ht="15">
      <c r="A131">
        <v>30601</v>
      </c>
      <c r="B131">
        <v>3040703</v>
      </c>
      <c r="D131">
        <f>IF('plot data'!$E131=1,prices!$D$18,0)</f>
        <v>0</v>
      </c>
      <c r="E131">
        <f>IF('plot data'!$E131=1,prices!$D$19,0)</f>
        <v>0</v>
      </c>
      <c r="F131">
        <f>IF('plot data'!$E131=1,prices!$D$20,0)</f>
        <v>0</v>
      </c>
      <c r="H131">
        <f>IF('plot data'!$E131=2,prices!$E$18,0)</f>
        <v>0</v>
      </c>
      <c r="I131">
        <f>IF('plot data'!$E131=2,prices!$E$19,0)</f>
        <v>0</v>
      </c>
      <c r="J131">
        <f>IF('plot data'!$E131=2,prices!$E$20,0)</f>
        <v>0</v>
      </c>
      <c r="L131">
        <f>IF('plot data'!$E131=3,prices!$F$18,0)</f>
        <v>36</v>
      </c>
      <c r="M131">
        <f>IF('plot data'!$E131=3,prices!$F$19,0)</f>
        <v>27</v>
      </c>
      <c r="N131">
        <f>IF('plot data'!$E131=3,prices!$F$20,0)</f>
        <v>0</v>
      </c>
      <c r="P131">
        <f>IF('plot data'!$E131=4,prices!$G$18,0)</f>
        <v>0</v>
      </c>
      <c r="Q131">
        <f>IF('plot data'!$E131=4,prices!$G$19,0)</f>
        <v>0</v>
      </c>
      <c r="R131">
        <f>IF('plot data'!$E131=4,prices!$G$20,0)</f>
        <v>0</v>
      </c>
      <c r="T131">
        <f aca="true" t="shared" si="6" ref="T131:T194">D131+H131+L131+P131</f>
        <v>36</v>
      </c>
      <c r="U131">
        <f aca="true" t="shared" si="7" ref="U131:U194">E131+I131+M131+Q131</f>
        <v>27</v>
      </c>
      <c r="V131">
        <f aca="true" t="shared" si="8" ref="V131:V194">F131+J131+N131+R131</f>
        <v>0</v>
      </c>
    </row>
    <row r="132" spans="1:22" ht="15">
      <c r="A132">
        <v>20203</v>
      </c>
      <c r="B132">
        <v>1050302</v>
      </c>
      <c r="D132">
        <f>IF('plot data'!$E132=1,prices!$D$18,0)</f>
        <v>0</v>
      </c>
      <c r="E132">
        <f>IF('plot data'!$E132=1,prices!$D$19,0)</f>
        <v>0</v>
      </c>
      <c r="F132">
        <f>IF('plot data'!$E132=1,prices!$D$20,0)</f>
        <v>0</v>
      </c>
      <c r="H132">
        <f>IF('plot data'!$E132=2,prices!$E$18,0)</f>
        <v>0</v>
      </c>
      <c r="I132">
        <f>IF('plot data'!$E132=2,prices!$E$19,0)</f>
        <v>0</v>
      </c>
      <c r="J132">
        <f>IF('plot data'!$E132=2,prices!$E$20,0)</f>
        <v>0</v>
      </c>
      <c r="L132">
        <f>IF('plot data'!$E132=3,prices!$F$18,0)</f>
        <v>0</v>
      </c>
      <c r="M132">
        <f>IF('plot data'!$E132=3,prices!$F$19,0)</f>
        <v>0</v>
      </c>
      <c r="N132">
        <f>IF('plot data'!$E132=3,prices!$F$20,0)</f>
        <v>0</v>
      </c>
      <c r="P132">
        <f>IF('plot data'!$E132=4,prices!$G$18,0)</f>
        <v>21</v>
      </c>
      <c r="Q132">
        <f>IF('plot data'!$E132=4,prices!$G$19,0)</f>
        <v>27</v>
      </c>
      <c r="R132">
        <f>IF('plot data'!$E132=4,prices!$G$20,0)</f>
        <v>15</v>
      </c>
      <c r="T132">
        <f t="shared" si="6"/>
        <v>21</v>
      </c>
      <c r="U132">
        <f t="shared" si="7"/>
        <v>27</v>
      </c>
      <c r="V132">
        <f t="shared" si="8"/>
        <v>15</v>
      </c>
    </row>
    <row r="133" spans="1:22" ht="15">
      <c r="A133">
        <v>20203</v>
      </c>
      <c r="B133">
        <v>3100702</v>
      </c>
      <c r="D133">
        <f>IF('plot data'!$E133=1,prices!$D$18,0)</f>
        <v>0</v>
      </c>
      <c r="E133">
        <f>IF('plot data'!$E133=1,prices!$D$19,0)</f>
        <v>0</v>
      </c>
      <c r="F133">
        <f>IF('plot data'!$E133=1,prices!$D$20,0)</f>
        <v>0</v>
      </c>
      <c r="H133">
        <f>IF('plot data'!$E133=2,prices!$E$18,0)</f>
        <v>0</v>
      </c>
      <c r="I133">
        <f>IF('plot data'!$E133=2,prices!$E$19,0)</f>
        <v>0</v>
      </c>
      <c r="J133">
        <f>IF('plot data'!$E133=2,prices!$E$20,0)</f>
        <v>0</v>
      </c>
      <c r="L133">
        <f>IF('plot data'!$E133=3,prices!$F$18,0)</f>
        <v>36</v>
      </c>
      <c r="M133">
        <f>IF('plot data'!$E133=3,prices!$F$19,0)</f>
        <v>27</v>
      </c>
      <c r="N133">
        <f>IF('plot data'!$E133=3,prices!$F$20,0)</f>
        <v>0</v>
      </c>
      <c r="P133">
        <f>IF('plot data'!$E133=4,prices!$G$18,0)</f>
        <v>0</v>
      </c>
      <c r="Q133">
        <f>IF('plot data'!$E133=4,prices!$G$19,0)</f>
        <v>0</v>
      </c>
      <c r="R133">
        <f>IF('plot data'!$E133=4,prices!$G$20,0)</f>
        <v>0</v>
      </c>
      <c r="T133">
        <f t="shared" si="6"/>
        <v>36</v>
      </c>
      <c r="U133">
        <f t="shared" si="7"/>
        <v>27</v>
      </c>
      <c r="V133">
        <f t="shared" si="8"/>
        <v>0</v>
      </c>
    </row>
    <row r="134" spans="1:22" ht="15">
      <c r="A134">
        <v>30704</v>
      </c>
      <c r="B134">
        <v>2010701</v>
      </c>
      <c r="D134">
        <f>IF('plot data'!$E134=1,prices!$D$18,0)</f>
        <v>0</v>
      </c>
      <c r="E134">
        <f>IF('plot data'!$E134=1,prices!$D$19,0)</f>
        <v>0</v>
      </c>
      <c r="F134">
        <f>IF('plot data'!$E134=1,prices!$D$20,0)</f>
        <v>0</v>
      </c>
      <c r="H134">
        <f>IF('plot data'!$E134=2,prices!$E$18,0)</f>
        <v>21</v>
      </c>
      <c r="I134">
        <f>IF('plot data'!$E134=2,prices!$E$19,0)</f>
        <v>64</v>
      </c>
      <c r="J134">
        <f>IF('plot data'!$E134=2,prices!$E$20,0)</f>
        <v>34</v>
      </c>
      <c r="L134">
        <f>IF('plot data'!$E134=3,prices!$F$18,0)</f>
        <v>0</v>
      </c>
      <c r="M134">
        <f>IF('plot data'!$E134=3,prices!$F$19,0)</f>
        <v>0</v>
      </c>
      <c r="N134">
        <f>IF('plot data'!$E134=3,prices!$F$20,0)</f>
        <v>0</v>
      </c>
      <c r="P134">
        <f>IF('plot data'!$E134=4,prices!$G$18,0)</f>
        <v>0</v>
      </c>
      <c r="Q134">
        <f>IF('plot data'!$E134=4,prices!$G$19,0)</f>
        <v>0</v>
      </c>
      <c r="R134">
        <f>IF('plot data'!$E134=4,prices!$G$20,0)</f>
        <v>0</v>
      </c>
      <c r="T134">
        <f t="shared" si="6"/>
        <v>21</v>
      </c>
      <c r="U134">
        <f t="shared" si="7"/>
        <v>64</v>
      </c>
      <c r="V134">
        <f t="shared" si="8"/>
        <v>34</v>
      </c>
    </row>
    <row r="135" spans="1:22" ht="15">
      <c r="A135">
        <v>20404</v>
      </c>
      <c r="B135">
        <v>3110101</v>
      </c>
      <c r="D135">
        <f>IF('plot data'!$E135=1,prices!$D$18,0)</f>
        <v>0</v>
      </c>
      <c r="E135">
        <f>IF('plot data'!$E135=1,prices!$D$19,0)</f>
        <v>0</v>
      </c>
      <c r="F135">
        <f>IF('plot data'!$E135=1,prices!$D$20,0)</f>
        <v>0</v>
      </c>
      <c r="H135">
        <f>IF('plot data'!$E135=2,prices!$E$18,0)</f>
        <v>0</v>
      </c>
      <c r="I135">
        <f>IF('plot data'!$E135=2,prices!$E$19,0)</f>
        <v>0</v>
      </c>
      <c r="J135">
        <f>IF('plot data'!$E135=2,prices!$E$20,0)</f>
        <v>0</v>
      </c>
      <c r="L135">
        <f>IF('plot data'!$E135=3,prices!$F$18,0)</f>
        <v>36</v>
      </c>
      <c r="M135">
        <f>IF('plot data'!$E135=3,prices!$F$19,0)</f>
        <v>27</v>
      </c>
      <c r="N135">
        <f>IF('plot data'!$E135=3,prices!$F$20,0)</f>
        <v>0</v>
      </c>
      <c r="P135">
        <f>IF('plot data'!$E135=4,prices!$G$18,0)</f>
        <v>0</v>
      </c>
      <c r="Q135">
        <f>IF('plot data'!$E135=4,prices!$G$19,0)</f>
        <v>0</v>
      </c>
      <c r="R135">
        <f>IF('plot data'!$E135=4,prices!$G$20,0)</f>
        <v>0</v>
      </c>
      <c r="T135">
        <f t="shared" si="6"/>
        <v>36</v>
      </c>
      <c r="U135">
        <f t="shared" si="7"/>
        <v>27</v>
      </c>
      <c r="V135">
        <f t="shared" si="8"/>
        <v>0</v>
      </c>
    </row>
    <row r="136" spans="1:22" ht="15">
      <c r="A136">
        <v>10401</v>
      </c>
      <c r="B136">
        <v>3060103</v>
      </c>
      <c r="D136">
        <f>IF('plot data'!$E136=1,prices!$D$18,0)</f>
        <v>0</v>
      </c>
      <c r="E136">
        <f>IF('plot data'!$E136=1,prices!$D$19,0)</f>
        <v>0</v>
      </c>
      <c r="F136">
        <f>IF('plot data'!$E136=1,prices!$D$20,0)</f>
        <v>0</v>
      </c>
      <c r="H136">
        <f>IF('plot data'!$E136=2,prices!$E$18,0)</f>
        <v>0</v>
      </c>
      <c r="I136">
        <f>IF('plot data'!$E136=2,prices!$E$19,0)</f>
        <v>0</v>
      </c>
      <c r="J136">
        <f>IF('plot data'!$E136=2,prices!$E$20,0)</f>
        <v>0</v>
      </c>
      <c r="L136">
        <f>IF('plot data'!$E136=3,prices!$F$18,0)</f>
        <v>36</v>
      </c>
      <c r="M136">
        <f>IF('plot data'!$E136=3,prices!$F$19,0)</f>
        <v>27</v>
      </c>
      <c r="N136">
        <f>IF('plot data'!$E136=3,prices!$F$20,0)</f>
        <v>0</v>
      </c>
      <c r="P136">
        <f>IF('plot data'!$E136=4,prices!$G$18,0)</f>
        <v>0</v>
      </c>
      <c r="Q136">
        <f>IF('plot data'!$E136=4,prices!$G$19,0)</f>
        <v>0</v>
      </c>
      <c r="R136">
        <f>IF('plot data'!$E136=4,prices!$G$20,0)</f>
        <v>0</v>
      </c>
      <c r="T136">
        <f t="shared" si="6"/>
        <v>36</v>
      </c>
      <c r="U136">
        <f t="shared" si="7"/>
        <v>27</v>
      </c>
      <c r="V136">
        <f t="shared" si="8"/>
        <v>0</v>
      </c>
    </row>
    <row r="137" spans="1:22" ht="15">
      <c r="A137">
        <v>10606</v>
      </c>
      <c r="B137">
        <v>3060501</v>
      </c>
      <c r="D137">
        <f>IF('plot data'!$E137=1,prices!$D$18,0)</f>
        <v>0</v>
      </c>
      <c r="E137">
        <f>IF('plot data'!$E137=1,prices!$D$19,0)</f>
        <v>0</v>
      </c>
      <c r="F137">
        <f>IF('plot data'!$E137=1,prices!$D$20,0)</f>
        <v>0</v>
      </c>
      <c r="H137">
        <f>IF('plot data'!$E137=2,prices!$E$18,0)</f>
        <v>21</v>
      </c>
      <c r="I137">
        <f>IF('plot data'!$E137=2,prices!$E$19,0)</f>
        <v>64</v>
      </c>
      <c r="J137">
        <f>IF('plot data'!$E137=2,prices!$E$20,0)</f>
        <v>34</v>
      </c>
      <c r="L137">
        <f>IF('plot data'!$E137=3,prices!$F$18,0)</f>
        <v>0</v>
      </c>
      <c r="M137">
        <f>IF('plot data'!$E137=3,prices!$F$19,0)</f>
        <v>0</v>
      </c>
      <c r="N137">
        <f>IF('plot data'!$E137=3,prices!$F$20,0)</f>
        <v>0</v>
      </c>
      <c r="P137">
        <f>IF('plot data'!$E137=4,prices!$G$18,0)</f>
        <v>0</v>
      </c>
      <c r="Q137">
        <f>IF('plot data'!$E137=4,prices!$G$19,0)</f>
        <v>0</v>
      </c>
      <c r="R137">
        <f>IF('plot data'!$E137=4,prices!$G$20,0)</f>
        <v>0</v>
      </c>
      <c r="T137">
        <f t="shared" si="6"/>
        <v>21</v>
      </c>
      <c r="U137">
        <f t="shared" si="7"/>
        <v>64</v>
      </c>
      <c r="V137">
        <f t="shared" si="8"/>
        <v>34</v>
      </c>
    </row>
    <row r="138" spans="1:22" ht="15">
      <c r="A138">
        <v>30702</v>
      </c>
      <c r="B138">
        <v>2010301</v>
      </c>
      <c r="D138">
        <f>IF('plot data'!$E138=1,prices!$D$18,0)</f>
        <v>0</v>
      </c>
      <c r="E138">
        <f>IF('plot data'!$E138=1,prices!$D$19,0)</f>
        <v>0</v>
      </c>
      <c r="F138">
        <f>IF('plot data'!$E138=1,prices!$D$20,0)</f>
        <v>0</v>
      </c>
      <c r="H138">
        <f>IF('plot data'!$E138=2,prices!$E$18,0)</f>
        <v>0</v>
      </c>
      <c r="I138">
        <f>IF('plot data'!$E138=2,prices!$E$19,0)</f>
        <v>0</v>
      </c>
      <c r="J138">
        <f>IF('plot data'!$E138=2,prices!$E$20,0)</f>
        <v>0</v>
      </c>
      <c r="L138">
        <f>IF('plot data'!$E138=3,prices!$F$18,0)</f>
        <v>0</v>
      </c>
      <c r="M138">
        <f>IF('plot data'!$E138=3,prices!$F$19,0)</f>
        <v>0</v>
      </c>
      <c r="N138">
        <f>IF('plot data'!$E138=3,prices!$F$20,0)</f>
        <v>0</v>
      </c>
      <c r="P138">
        <f>IF('plot data'!$E138=4,prices!$G$18,0)</f>
        <v>21</v>
      </c>
      <c r="Q138">
        <f>IF('plot data'!$E138=4,prices!$G$19,0)</f>
        <v>27</v>
      </c>
      <c r="R138">
        <f>IF('plot data'!$E138=4,prices!$G$20,0)</f>
        <v>15</v>
      </c>
      <c r="T138">
        <f t="shared" si="6"/>
        <v>21</v>
      </c>
      <c r="U138">
        <f t="shared" si="7"/>
        <v>27</v>
      </c>
      <c r="V138">
        <f t="shared" si="8"/>
        <v>15</v>
      </c>
    </row>
    <row r="139" spans="1:22" ht="15">
      <c r="A139">
        <v>30705</v>
      </c>
      <c r="B139">
        <v>3020301</v>
      </c>
      <c r="D139">
        <f>IF('plot data'!$E139=1,prices!$D$18,0)</f>
        <v>0</v>
      </c>
      <c r="E139">
        <f>IF('plot data'!$E139=1,prices!$D$19,0)</f>
        <v>0</v>
      </c>
      <c r="F139">
        <f>IF('plot data'!$E139=1,prices!$D$20,0)</f>
        <v>0</v>
      </c>
      <c r="H139">
        <f>IF('plot data'!$E139=2,prices!$E$18,0)</f>
        <v>21</v>
      </c>
      <c r="I139">
        <f>IF('plot data'!$E139=2,prices!$E$19,0)</f>
        <v>64</v>
      </c>
      <c r="J139">
        <f>IF('plot data'!$E139=2,prices!$E$20,0)</f>
        <v>34</v>
      </c>
      <c r="L139">
        <f>IF('plot data'!$E139=3,prices!$F$18,0)</f>
        <v>0</v>
      </c>
      <c r="M139">
        <f>IF('plot data'!$E139=3,prices!$F$19,0)</f>
        <v>0</v>
      </c>
      <c r="N139">
        <f>IF('plot data'!$E139=3,prices!$F$20,0)</f>
        <v>0</v>
      </c>
      <c r="P139">
        <f>IF('plot data'!$E139=4,prices!$G$18,0)</f>
        <v>0</v>
      </c>
      <c r="Q139">
        <f>IF('plot data'!$E139=4,prices!$G$19,0)</f>
        <v>0</v>
      </c>
      <c r="R139">
        <f>IF('plot data'!$E139=4,prices!$G$20,0)</f>
        <v>0</v>
      </c>
      <c r="T139">
        <f t="shared" si="6"/>
        <v>21</v>
      </c>
      <c r="U139">
        <f t="shared" si="7"/>
        <v>64</v>
      </c>
      <c r="V139">
        <f t="shared" si="8"/>
        <v>34</v>
      </c>
    </row>
    <row r="140" spans="1:22" ht="15">
      <c r="A140">
        <v>20406</v>
      </c>
      <c r="B140">
        <v>3030206</v>
      </c>
      <c r="D140">
        <f>IF('plot data'!$E140=1,prices!$D$18,0)</f>
        <v>0</v>
      </c>
      <c r="E140">
        <f>IF('plot data'!$E140=1,prices!$D$19,0)</f>
        <v>0</v>
      </c>
      <c r="F140">
        <f>IF('plot data'!$E140=1,prices!$D$20,0)</f>
        <v>0</v>
      </c>
      <c r="H140">
        <f>IF('plot data'!$E140=2,prices!$E$18,0)</f>
        <v>0</v>
      </c>
      <c r="I140">
        <f>IF('plot data'!$E140=2,prices!$E$19,0)</f>
        <v>0</v>
      </c>
      <c r="J140">
        <f>IF('plot data'!$E140=2,prices!$E$20,0)</f>
        <v>0</v>
      </c>
      <c r="L140">
        <f>IF('plot data'!$E140=3,prices!$F$18,0)</f>
        <v>36</v>
      </c>
      <c r="M140">
        <f>IF('plot data'!$E140=3,prices!$F$19,0)</f>
        <v>27</v>
      </c>
      <c r="N140">
        <f>IF('plot data'!$E140=3,prices!$F$20,0)</f>
        <v>0</v>
      </c>
      <c r="P140">
        <f>IF('plot data'!$E140=4,prices!$G$18,0)</f>
        <v>0</v>
      </c>
      <c r="Q140">
        <f>IF('plot data'!$E140=4,prices!$G$19,0)</f>
        <v>0</v>
      </c>
      <c r="R140">
        <f>IF('plot data'!$E140=4,prices!$G$20,0)</f>
        <v>0</v>
      </c>
      <c r="T140">
        <f t="shared" si="6"/>
        <v>36</v>
      </c>
      <c r="U140">
        <f t="shared" si="7"/>
        <v>27</v>
      </c>
      <c r="V140">
        <f t="shared" si="8"/>
        <v>0</v>
      </c>
    </row>
    <row r="141" spans="1:22" ht="15">
      <c r="A141">
        <v>20201</v>
      </c>
      <c r="B141">
        <v>2010807</v>
      </c>
      <c r="D141">
        <f>IF('plot data'!$E141=1,prices!$D$18,0)</f>
        <v>0</v>
      </c>
      <c r="E141">
        <f>IF('plot data'!$E141=1,prices!$D$19,0)</f>
        <v>0</v>
      </c>
      <c r="F141">
        <f>IF('plot data'!$E141=1,prices!$D$20,0)</f>
        <v>0</v>
      </c>
      <c r="H141">
        <f>IF('plot data'!$E141=2,prices!$E$18,0)</f>
        <v>21</v>
      </c>
      <c r="I141">
        <f>IF('plot data'!$E141=2,prices!$E$19,0)</f>
        <v>64</v>
      </c>
      <c r="J141">
        <f>IF('plot data'!$E141=2,prices!$E$20,0)</f>
        <v>34</v>
      </c>
      <c r="L141">
        <f>IF('plot data'!$E141=3,prices!$F$18,0)</f>
        <v>0</v>
      </c>
      <c r="M141">
        <f>IF('plot data'!$E141=3,prices!$F$19,0)</f>
        <v>0</v>
      </c>
      <c r="N141">
        <f>IF('plot data'!$E141=3,prices!$F$20,0)</f>
        <v>0</v>
      </c>
      <c r="P141">
        <f>IF('plot data'!$E141=4,prices!$G$18,0)</f>
        <v>0</v>
      </c>
      <c r="Q141">
        <f>IF('plot data'!$E141=4,prices!$G$19,0)</f>
        <v>0</v>
      </c>
      <c r="R141">
        <f>IF('plot data'!$E141=4,prices!$G$20,0)</f>
        <v>0</v>
      </c>
      <c r="T141">
        <f t="shared" si="6"/>
        <v>21</v>
      </c>
      <c r="U141">
        <f t="shared" si="7"/>
        <v>64</v>
      </c>
      <c r="V141">
        <f t="shared" si="8"/>
        <v>34</v>
      </c>
    </row>
    <row r="142" spans="1:22" ht="15">
      <c r="A142">
        <v>20102</v>
      </c>
      <c r="B142">
        <v>1010303</v>
      </c>
      <c r="D142">
        <f>IF('plot data'!$E142=1,prices!$D$18,0)</f>
        <v>0</v>
      </c>
      <c r="E142">
        <f>IF('plot data'!$E142=1,prices!$D$19,0)</f>
        <v>0</v>
      </c>
      <c r="F142">
        <f>IF('plot data'!$E142=1,prices!$D$20,0)</f>
        <v>0</v>
      </c>
      <c r="H142">
        <f>IF('plot data'!$E142=2,prices!$E$18,0)</f>
        <v>0</v>
      </c>
      <c r="I142">
        <f>IF('plot data'!$E142=2,prices!$E$19,0)</f>
        <v>0</v>
      </c>
      <c r="J142">
        <f>IF('plot data'!$E142=2,prices!$E$20,0)</f>
        <v>0</v>
      </c>
      <c r="L142">
        <f>IF('plot data'!$E142=3,prices!$F$18,0)</f>
        <v>36</v>
      </c>
      <c r="M142">
        <f>IF('plot data'!$E142=3,prices!$F$19,0)</f>
        <v>27</v>
      </c>
      <c r="N142">
        <f>IF('plot data'!$E142=3,prices!$F$20,0)</f>
        <v>0</v>
      </c>
      <c r="P142">
        <f>IF('plot data'!$E142=4,prices!$G$18,0)</f>
        <v>0</v>
      </c>
      <c r="Q142">
        <f>IF('plot data'!$E142=4,prices!$G$19,0)</f>
        <v>0</v>
      </c>
      <c r="R142">
        <f>IF('plot data'!$E142=4,prices!$G$20,0)</f>
        <v>0</v>
      </c>
      <c r="T142">
        <f t="shared" si="6"/>
        <v>36</v>
      </c>
      <c r="U142">
        <f t="shared" si="7"/>
        <v>27</v>
      </c>
      <c r="V142">
        <f t="shared" si="8"/>
        <v>0</v>
      </c>
    </row>
    <row r="143" spans="1:22" ht="15">
      <c r="A143">
        <v>30101</v>
      </c>
      <c r="B143">
        <v>1030102</v>
      </c>
      <c r="D143">
        <f>IF('plot data'!$E143=1,prices!$D$18,0)</f>
        <v>0</v>
      </c>
      <c r="E143">
        <f>IF('plot data'!$E143=1,prices!$D$19,0)</f>
        <v>0</v>
      </c>
      <c r="F143">
        <f>IF('plot data'!$E143=1,prices!$D$20,0)</f>
        <v>0</v>
      </c>
      <c r="H143">
        <f>IF('plot data'!$E143=2,prices!$E$18,0)</f>
        <v>0</v>
      </c>
      <c r="I143">
        <f>IF('plot data'!$E143=2,prices!$E$19,0)</f>
        <v>0</v>
      </c>
      <c r="J143">
        <f>IF('plot data'!$E143=2,prices!$E$20,0)</f>
        <v>0</v>
      </c>
      <c r="L143">
        <f>IF('plot data'!$E143=3,prices!$F$18,0)</f>
        <v>36</v>
      </c>
      <c r="M143">
        <f>IF('plot data'!$E143=3,prices!$F$19,0)</f>
        <v>27</v>
      </c>
      <c r="N143">
        <f>IF('plot data'!$E143=3,prices!$F$20,0)</f>
        <v>0</v>
      </c>
      <c r="P143">
        <f>IF('plot data'!$E143=4,prices!$G$18,0)</f>
        <v>0</v>
      </c>
      <c r="Q143">
        <f>IF('plot data'!$E143=4,prices!$G$19,0)</f>
        <v>0</v>
      </c>
      <c r="R143">
        <f>IF('plot data'!$E143=4,prices!$G$20,0)</f>
        <v>0</v>
      </c>
      <c r="T143">
        <f t="shared" si="6"/>
        <v>36</v>
      </c>
      <c r="U143">
        <f t="shared" si="7"/>
        <v>27</v>
      </c>
      <c r="V143">
        <f t="shared" si="8"/>
        <v>0</v>
      </c>
    </row>
    <row r="144" spans="1:22" ht="15">
      <c r="A144">
        <v>10606</v>
      </c>
      <c r="B144">
        <v>3060403</v>
      </c>
      <c r="D144">
        <f>IF('plot data'!$E144=1,prices!$D$18,0)</f>
        <v>0</v>
      </c>
      <c r="E144">
        <f>IF('plot data'!$E144=1,prices!$D$19,0)</f>
        <v>0</v>
      </c>
      <c r="F144">
        <f>IF('plot data'!$E144=1,prices!$D$20,0)</f>
        <v>0</v>
      </c>
      <c r="H144">
        <f>IF('plot data'!$E144=2,prices!$E$18,0)</f>
        <v>0</v>
      </c>
      <c r="I144">
        <f>IF('plot data'!$E144=2,prices!$E$19,0)</f>
        <v>0</v>
      </c>
      <c r="J144">
        <f>IF('plot data'!$E144=2,prices!$E$20,0)</f>
        <v>0</v>
      </c>
      <c r="L144">
        <f>IF('plot data'!$E144=3,prices!$F$18,0)</f>
        <v>36</v>
      </c>
      <c r="M144">
        <f>IF('plot data'!$E144=3,prices!$F$19,0)</f>
        <v>27</v>
      </c>
      <c r="N144">
        <f>IF('plot data'!$E144=3,prices!$F$20,0)</f>
        <v>0</v>
      </c>
      <c r="P144">
        <f>IF('plot data'!$E144=4,prices!$G$18,0)</f>
        <v>0</v>
      </c>
      <c r="Q144">
        <f>IF('plot data'!$E144=4,prices!$G$19,0)</f>
        <v>0</v>
      </c>
      <c r="R144">
        <f>IF('plot data'!$E144=4,prices!$G$20,0)</f>
        <v>0</v>
      </c>
      <c r="T144">
        <f t="shared" si="6"/>
        <v>36</v>
      </c>
      <c r="U144">
        <f t="shared" si="7"/>
        <v>27</v>
      </c>
      <c r="V144">
        <f t="shared" si="8"/>
        <v>0</v>
      </c>
    </row>
    <row r="145" spans="1:22" ht="15">
      <c r="A145">
        <v>20106</v>
      </c>
      <c r="B145">
        <v>1020404</v>
      </c>
      <c r="D145">
        <f>IF('plot data'!$E145=1,prices!$D$18,0)</f>
        <v>0</v>
      </c>
      <c r="E145">
        <f>IF('plot data'!$E145=1,prices!$D$19,0)</f>
        <v>0</v>
      </c>
      <c r="F145">
        <f>IF('plot data'!$E145=1,prices!$D$20,0)</f>
        <v>0</v>
      </c>
      <c r="H145">
        <f>IF('plot data'!$E145=2,prices!$E$18,0)</f>
        <v>0</v>
      </c>
      <c r="I145">
        <f>IF('plot data'!$E145=2,prices!$E$19,0)</f>
        <v>0</v>
      </c>
      <c r="J145">
        <f>IF('plot data'!$E145=2,prices!$E$20,0)</f>
        <v>0</v>
      </c>
      <c r="L145">
        <f>IF('plot data'!$E145=3,prices!$F$18,0)</f>
        <v>36</v>
      </c>
      <c r="M145">
        <f>IF('plot data'!$E145=3,prices!$F$19,0)</f>
        <v>27</v>
      </c>
      <c r="N145">
        <f>IF('plot data'!$E145=3,prices!$F$20,0)</f>
        <v>0</v>
      </c>
      <c r="P145">
        <f>IF('plot data'!$E145=4,prices!$G$18,0)</f>
        <v>0</v>
      </c>
      <c r="Q145">
        <f>IF('plot data'!$E145=4,prices!$G$19,0)</f>
        <v>0</v>
      </c>
      <c r="R145">
        <f>IF('plot data'!$E145=4,prices!$G$20,0)</f>
        <v>0</v>
      </c>
      <c r="T145">
        <f t="shared" si="6"/>
        <v>36</v>
      </c>
      <c r="U145">
        <f t="shared" si="7"/>
        <v>27</v>
      </c>
      <c r="V145">
        <f t="shared" si="8"/>
        <v>0</v>
      </c>
    </row>
    <row r="146" spans="1:22" ht="15">
      <c r="A146">
        <v>10201</v>
      </c>
      <c r="B146">
        <v>2010508</v>
      </c>
      <c r="D146">
        <f>IF('plot data'!$E146=1,prices!$D$18,0)</f>
        <v>0</v>
      </c>
      <c r="E146">
        <f>IF('plot data'!$E146=1,prices!$D$19,0)</f>
        <v>0</v>
      </c>
      <c r="F146">
        <f>IF('plot data'!$E146=1,prices!$D$20,0)</f>
        <v>0</v>
      </c>
      <c r="H146">
        <f>IF('plot data'!$E146=2,prices!$E$18,0)</f>
        <v>0</v>
      </c>
      <c r="I146">
        <f>IF('plot data'!$E146=2,prices!$E$19,0)</f>
        <v>0</v>
      </c>
      <c r="J146">
        <f>IF('plot data'!$E146=2,prices!$E$20,0)</f>
        <v>0</v>
      </c>
      <c r="L146">
        <f>IF('plot data'!$E146=3,prices!$F$18,0)</f>
        <v>0</v>
      </c>
      <c r="M146">
        <f>IF('plot data'!$E146=3,prices!$F$19,0)</f>
        <v>0</v>
      </c>
      <c r="N146">
        <f>IF('plot data'!$E146=3,prices!$F$20,0)</f>
        <v>0</v>
      </c>
      <c r="P146">
        <f>IF('plot data'!$E146=4,prices!$G$18,0)</f>
        <v>21</v>
      </c>
      <c r="Q146">
        <f>IF('plot data'!$E146=4,prices!$G$19,0)</f>
        <v>27</v>
      </c>
      <c r="R146">
        <f>IF('plot data'!$E146=4,prices!$G$20,0)</f>
        <v>15</v>
      </c>
      <c r="T146">
        <f t="shared" si="6"/>
        <v>21</v>
      </c>
      <c r="U146">
        <f t="shared" si="7"/>
        <v>27</v>
      </c>
      <c r="V146">
        <f t="shared" si="8"/>
        <v>15</v>
      </c>
    </row>
    <row r="147" spans="1:22" ht="15">
      <c r="A147">
        <v>20102</v>
      </c>
      <c r="B147">
        <v>3040103</v>
      </c>
      <c r="D147">
        <f>IF('plot data'!$E147=1,prices!$D$18,0)</f>
        <v>0</v>
      </c>
      <c r="E147">
        <f>IF('plot data'!$E147=1,prices!$D$19,0)</f>
        <v>0</v>
      </c>
      <c r="F147">
        <f>IF('plot data'!$E147=1,prices!$D$20,0)</f>
        <v>0</v>
      </c>
      <c r="H147">
        <f>IF('plot data'!$E147=2,prices!$E$18,0)</f>
        <v>21</v>
      </c>
      <c r="I147">
        <f>IF('plot data'!$E147=2,prices!$E$19,0)</f>
        <v>64</v>
      </c>
      <c r="J147">
        <f>IF('plot data'!$E147=2,prices!$E$20,0)</f>
        <v>34</v>
      </c>
      <c r="L147">
        <f>IF('plot data'!$E147=3,prices!$F$18,0)</f>
        <v>0</v>
      </c>
      <c r="M147">
        <f>IF('plot data'!$E147=3,prices!$F$19,0)</f>
        <v>0</v>
      </c>
      <c r="N147">
        <f>IF('plot data'!$E147=3,prices!$F$20,0)</f>
        <v>0</v>
      </c>
      <c r="P147">
        <f>IF('plot data'!$E147=4,prices!$G$18,0)</f>
        <v>0</v>
      </c>
      <c r="Q147">
        <f>IF('plot data'!$E147=4,prices!$G$19,0)</f>
        <v>0</v>
      </c>
      <c r="R147">
        <f>IF('plot data'!$E147=4,prices!$G$20,0)</f>
        <v>0</v>
      </c>
      <c r="T147">
        <f t="shared" si="6"/>
        <v>21</v>
      </c>
      <c r="U147">
        <f t="shared" si="7"/>
        <v>64</v>
      </c>
      <c r="V147">
        <f t="shared" si="8"/>
        <v>34</v>
      </c>
    </row>
    <row r="148" spans="1:22" ht="15">
      <c r="A148">
        <v>10205</v>
      </c>
      <c r="B148">
        <v>1060701</v>
      </c>
      <c r="D148">
        <f>IF('plot data'!$E148=1,prices!$D$18,0)</f>
        <v>0</v>
      </c>
      <c r="E148">
        <f>IF('plot data'!$E148=1,prices!$D$19,0)</f>
        <v>0</v>
      </c>
      <c r="F148">
        <f>IF('plot data'!$E148=1,prices!$D$20,0)</f>
        <v>0</v>
      </c>
      <c r="H148">
        <f>IF('plot data'!$E148=2,prices!$E$18,0)</f>
        <v>0</v>
      </c>
      <c r="I148">
        <f>IF('plot data'!$E148=2,prices!$E$19,0)</f>
        <v>0</v>
      </c>
      <c r="J148">
        <f>IF('plot data'!$E148=2,prices!$E$20,0)</f>
        <v>0</v>
      </c>
      <c r="L148">
        <f>IF('plot data'!$E148=3,prices!$F$18,0)</f>
        <v>36</v>
      </c>
      <c r="M148">
        <f>IF('plot data'!$E148=3,prices!$F$19,0)</f>
        <v>27</v>
      </c>
      <c r="N148">
        <f>IF('plot data'!$E148=3,prices!$F$20,0)</f>
        <v>0</v>
      </c>
      <c r="P148">
        <f>IF('plot data'!$E148=4,prices!$G$18,0)</f>
        <v>0</v>
      </c>
      <c r="Q148">
        <f>IF('plot data'!$E148=4,prices!$G$19,0)</f>
        <v>0</v>
      </c>
      <c r="R148">
        <f>IF('plot data'!$E148=4,prices!$G$20,0)</f>
        <v>0</v>
      </c>
      <c r="T148">
        <f t="shared" si="6"/>
        <v>36</v>
      </c>
      <c r="U148">
        <f t="shared" si="7"/>
        <v>27</v>
      </c>
      <c r="V148">
        <f t="shared" si="8"/>
        <v>0</v>
      </c>
    </row>
    <row r="149" spans="1:22" ht="15">
      <c r="A149">
        <v>30407</v>
      </c>
      <c r="B149">
        <v>3020404</v>
      </c>
      <c r="D149">
        <f>IF('plot data'!$E149=1,prices!$D$18,0)</f>
        <v>0</v>
      </c>
      <c r="E149">
        <f>IF('plot data'!$E149=1,prices!$D$19,0)</f>
        <v>0</v>
      </c>
      <c r="F149">
        <f>IF('plot data'!$E149=1,prices!$D$20,0)</f>
        <v>0</v>
      </c>
      <c r="H149">
        <f>IF('plot data'!$E149=2,prices!$E$18,0)</f>
        <v>21</v>
      </c>
      <c r="I149">
        <f>IF('plot data'!$E149=2,prices!$E$19,0)</f>
        <v>64</v>
      </c>
      <c r="J149">
        <f>IF('plot data'!$E149=2,prices!$E$20,0)</f>
        <v>34</v>
      </c>
      <c r="L149">
        <f>IF('plot data'!$E149=3,prices!$F$18,0)</f>
        <v>0</v>
      </c>
      <c r="M149">
        <f>IF('plot data'!$E149=3,prices!$F$19,0)</f>
        <v>0</v>
      </c>
      <c r="N149">
        <f>IF('plot data'!$E149=3,prices!$F$20,0)</f>
        <v>0</v>
      </c>
      <c r="P149">
        <f>IF('plot data'!$E149=4,prices!$G$18,0)</f>
        <v>0</v>
      </c>
      <c r="Q149">
        <f>IF('plot data'!$E149=4,prices!$G$19,0)</f>
        <v>0</v>
      </c>
      <c r="R149">
        <f>IF('plot data'!$E149=4,prices!$G$20,0)</f>
        <v>0</v>
      </c>
      <c r="T149">
        <f t="shared" si="6"/>
        <v>21</v>
      </c>
      <c r="U149">
        <f t="shared" si="7"/>
        <v>64</v>
      </c>
      <c r="V149">
        <f t="shared" si="8"/>
        <v>34</v>
      </c>
    </row>
    <row r="150" spans="1:22" ht="15">
      <c r="A150">
        <v>10204</v>
      </c>
      <c r="B150">
        <v>1050401</v>
      </c>
      <c r="D150">
        <f>IF('plot data'!$E150=1,prices!$D$18,0)</f>
        <v>0</v>
      </c>
      <c r="E150">
        <f>IF('plot data'!$E150=1,prices!$D$19,0)</f>
        <v>0</v>
      </c>
      <c r="F150">
        <f>IF('plot data'!$E150=1,prices!$D$20,0)</f>
        <v>0</v>
      </c>
      <c r="H150">
        <f>IF('plot data'!$E150=2,prices!$E$18,0)</f>
        <v>21</v>
      </c>
      <c r="I150">
        <f>IF('plot data'!$E150=2,prices!$E$19,0)</f>
        <v>64</v>
      </c>
      <c r="J150">
        <f>IF('plot data'!$E150=2,prices!$E$20,0)</f>
        <v>34</v>
      </c>
      <c r="L150">
        <f>IF('plot data'!$E150=3,prices!$F$18,0)</f>
        <v>0</v>
      </c>
      <c r="M150">
        <f>IF('plot data'!$E150=3,prices!$F$19,0)</f>
        <v>0</v>
      </c>
      <c r="N150">
        <f>IF('plot data'!$E150=3,prices!$F$20,0)</f>
        <v>0</v>
      </c>
      <c r="P150">
        <f>IF('plot data'!$E150=4,prices!$G$18,0)</f>
        <v>0</v>
      </c>
      <c r="Q150">
        <f>IF('plot data'!$E150=4,prices!$G$19,0)</f>
        <v>0</v>
      </c>
      <c r="R150">
        <f>IF('plot data'!$E150=4,prices!$G$20,0)</f>
        <v>0</v>
      </c>
      <c r="T150">
        <f t="shared" si="6"/>
        <v>21</v>
      </c>
      <c r="U150">
        <f t="shared" si="7"/>
        <v>64</v>
      </c>
      <c r="V150">
        <f t="shared" si="8"/>
        <v>34</v>
      </c>
    </row>
    <row r="151" spans="1:22" ht="15">
      <c r="A151">
        <v>20406</v>
      </c>
      <c r="B151">
        <v>3020104</v>
      </c>
      <c r="D151">
        <f>IF('plot data'!$E151=1,prices!$D$18,0)</f>
        <v>0</v>
      </c>
      <c r="E151">
        <f>IF('plot data'!$E151=1,prices!$D$19,0)</f>
        <v>0</v>
      </c>
      <c r="F151">
        <f>IF('plot data'!$E151=1,prices!$D$20,0)</f>
        <v>0</v>
      </c>
      <c r="H151">
        <f>IF('plot data'!$E151=2,prices!$E$18,0)</f>
        <v>0</v>
      </c>
      <c r="I151">
        <f>IF('plot data'!$E151=2,prices!$E$19,0)</f>
        <v>0</v>
      </c>
      <c r="J151">
        <f>IF('plot data'!$E151=2,prices!$E$20,0)</f>
        <v>0</v>
      </c>
      <c r="L151">
        <f>IF('plot data'!$E151=3,prices!$F$18,0)</f>
        <v>36</v>
      </c>
      <c r="M151">
        <f>IF('plot data'!$E151=3,prices!$F$19,0)</f>
        <v>27</v>
      </c>
      <c r="N151">
        <f>IF('plot data'!$E151=3,prices!$F$20,0)</f>
        <v>0</v>
      </c>
      <c r="P151">
        <f>IF('plot data'!$E151=4,prices!$G$18,0)</f>
        <v>0</v>
      </c>
      <c r="Q151">
        <f>IF('plot data'!$E151=4,prices!$G$19,0)</f>
        <v>0</v>
      </c>
      <c r="R151">
        <f>IF('plot data'!$E151=4,prices!$G$20,0)</f>
        <v>0</v>
      </c>
      <c r="T151">
        <f t="shared" si="6"/>
        <v>36</v>
      </c>
      <c r="U151">
        <f t="shared" si="7"/>
        <v>27</v>
      </c>
      <c r="V151">
        <f t="shared" si="8"/>
        <v>0</v>
      </c>
    </row>
    <row r="152" spans="1:22" ht="15">
      <c r="A152">
        <v>10502</v>
      </c>
      <c r="B152">
        <v>1060604</v>
      </c>
      <c r="D152">
        <f>IF('plot data'!$E152=1,prices!$D$18,0)</f>
        <v>0</v>
      </c>
      <c r="E152">
        <f>IF('plot data'!$E152=1,prices!$D$19,0)</f>
        <v>0</v>
      </c>
      <c r="F152">
        <f>IF('plot data'!$E152=1,prices!$D$20,0)</f>
        <v>0</v>
      </c>
      <c r="H152">
        <f>IF('plot data'!$E152=2,prices!$E$18,0)</f>
        <v>0</v>
      </c>
      <c r="I152">
        <f>IF('plot data'!$E152=2,prices!$E$19,0)</f>
        <v>0</v>
      </c>
      <c r="J152">
        <f>IF('plot data'!$E152=2,prices!$E$20,0)</f>
        <v>0</v>
      </c>
      <c r="L152">
        <f>IF('plot data'!$E152=3,prices!$F$18,0)</f>
        <v>36</v>
      </c>
      <c r="M152">
        <f>IF('plot data'!$E152=3,prices!$F$19,0)</f>
        <v>27</v>
      </c>
      <c r="N152">
        <f>IF('plot data'!$E152=3,prices!$F$20,0)</f>
        <v>0</v>
      </c>
      <c r="P152">
        <f>IF('plot data'!$E152=4,prices!$G$18,0)</f>
        <v>0</v>
      </c>
      <c r="Q152">
        <f>IF('plot data'!$E152=4,prices!$G$19,0)</f>
        <v>0</v>
      </c>
      <c r="R152">
        <f>IF('plot data'!$E152=4,prices!$G$20,0)</f>
        <v>0</v>
      </c>
      <c r="T152">
        <f t="shared" si="6"/>
        <v>36</v>
      </c>
      <c r="U152">
        <f t="shared" si="7"/>
        <v>27</v>
      </c>
      <c r="V152">
        <f t="shared" si="8"/>
        <v>0</v>
      </c>
    </row>
    <row r="153" spans="1:22" ht="15">
      <c r="A153">
        <v>10607</v>
      </c>
      <c r="B153">
        <v>3040602</v>
      </c>
      <c r="D153">
        <f>IF('plot data'!$E153=1,prices!$D$18,0)</f>
        <v>0</v>
      </c>
      <c r="E153">
        <f>IF('plot data'!$E153=1,prices!$D$19,0)</f>
        <v>0</v>
      </c>
      <c r="F153">
        <f>IF('plot data'!$E153=1,prices!$D$20,0)</f>
        <v>0</v>
      </c>
      <c r="H153">
        <f>IF('plot data'!$E153=2,prices!$E$18,0)</f>
        <v>0</v>
      </c>
      <c r="I153">
        <f>IF('plot data'!$E153=2,prices!$E$19,0)</f>
        <v>0</v>
      </c>
      <c r="J153">
        <f>IF('plot data'!$E153=2,prices!$E$20,0)</f>
        <v>0</v>
      </c>
      <c r="L153">
        <f>IF('plot data'!$E153=3,prices!$F$18,0)</f>
        <v>36</v>
      </c>
      <c r="M153">
        <f>IF('plot data'!$E153=3,prices!$F$19,0)</f>
        <v>27</v>
      </c>
      <c r="N153">
        <f>IF('plot data'!$E153=3,prices!$F$20,0)</f>
        <v>0</v>
      </c>
      <c r="P153">
        <f>IF('plot data'!$E153=4,prices!$G$18,0)</f>
        <v>0</v>
      </c>
      <c r="Q153">
        <f>IF('plot data'!$E153=4,prices!$G$19,0)</f>
        <v>0</v>
      </c>
      <c r="R153">
        <f>IF('plot data'!$E153=4,prices!$G$20,0)</f>
        <v>0</v>
      </c>
      <c r="T153">
        <f t="shared" si="6"/>
        <v>36</v>
      </c>
      <c r="U153">
        <f t="shared" si="7"/>
        <v>27</v>
      </c>
      <c r="V153">
        <f t="shared" si="8"/>
        <v>0</v>
      </c>
    </row>
    <row r="154" spans="1:22" ht="15">
      <c r="A154">
        <v>20207</v>
      </c>
      <c r="B154">
        <v>3070503</v>
      </c>
      <c r="D154">
        <f>IF('plot data'!$E154=1,prices!$D$18,0)</f>
        <v>0</v>
      </c>
      <c r="E154">
        <f>IF('plot data'!$E154=1,prices!$D$19,0)</f>
        <v>0</v>
      </c>
      <c r="F154">
        <f>IF('plot data'!$E154=1,prices!$D$20,0)</f>
        <v>0</v>
      </c>
      <c r="H154">
        <f>IF('plot data'!$E154=2,prices!$E$18,0)</f>
        <v>0</v>
      </c>
      <c r="I154">
        <f>IF('plot data'!$E154=2,prices!$E$19,0)</f>
        <v>0</v>
      </c>
      <c r="J154">
        <f>IF('plot data'!$E154=2,prices!$E$20,0)</f>
        <v>0</v>
      </c>
      <c r="L154">
        <f>IF('plot data'!$E154=3,prices!$F$18,0)</f>
        <v>36</v>
      </c>
      <c r="M154">
        <f>IF('plot data'!$E154=3,prices!$F$19,0)</f>
        <v>27</v>
      </c>
      <c r="N154">
        <f>IF('plot data'!$E154=3,prices!$F$20,0)</f>
        <v>0</v>
      </c>
      <c r="P154">
        <f>IF('plot data'!$E154=4,prices!$G$18,0)</f>
        <v>0</v>
      </c>
      <c r="Q154">
        <f>IF('plot data'!$E154=4,prices!$G$19,0)</f>
        <v>0</v>
      </c>
      <c r="R154">
        <f>IF('plot data'!$E154=4,prices!$G$20,0)</f>
        <v>0</v>
      </c>
      <c r="T154">
        <f t="shared" si="6"/>
        <v>36</v>
      </c>
      <c r="U154">
        <f t="shared" si="7"/>
        <v>27</v>
      </c>
      <c r="V154">
        <f t="shared" si="8"/>
        <v>0</v>
      </c>
    </row>
    <row r="155" spans="1:22" ht="15">
      <c r="A155">
        <v>10405</v>
      </c>
      <c r="B155">
        <v>3030401</v>
      </c>
      <c r="D155">
        <f>IF('plot data'!$E155=1,prices!$D$18,0)</f>
        <v>0</v>
      </c>
      <c r="E155">
        <f>IF('plot data'!$E155=1,prices!$D$19,0)</f>
        <v>0</v>
      </c>
      <c r="F155">
        <f>IF('plot data'!$E155=1,prices!$D$20,0)</f>
        <v>0</v>
      </c>
      <c r="H155">
        <f>IF('plot data'!$E155=2,prices!$E$18,0)</f>
        <v>0</v>
      </c>
      <c r="I155">
        <f>IF('plot data'!$E155=2,prices!$E$19,0)</f>
        <v>0</v>
      </c>
      <c r="J155">
        <f>IF('plot data'!$E155=2,prices!$E$20,0)</f>
        <v>0</v>
      </c>
      <c r="L155">
        <f>IF('plot data'!$E155=3,prices!$F$18,0)</f>
        <v>36</v>
      </c>
      <c r="M155">
        <f>IF('plot data'!$E155=3,prices!$F$19,0)</f>
        <v>27</v>
      </c>
      <c r="N155">
        <f>IF('plot data'!$E155=3,prices!$F$20,0)</f>
        <v>0</v>
      </c>
      <c r="P155">
        <f>IF('plot data'!$E155=4,prices!$G$18,0)</f>
        <v>0</v>
      </c>
      <c r="Q155">
        <f>IF('plot data'!$E155=4,prices!$G$19,0)</f>
        <v>0</v>
      </c>
      <c r="R155">
        <f>IF('plot data'!$E155=4,prices!$G$20,0)</f>
        <v>0</v>
      </c>
      <c r="T155">
        <f t="shared" si="6"/>
        <v>36</v>
      </c>
      <c r="U155">
        <f t="shared" si="7"/>
        <v>27</v>
      </c>
      <c r="V155">
        <f t="shared" si="8"/>
        <v>0</v>
      </c>
    </row>
    <row r="156" spans="1:22" ht="15">
      <c r="A156">
        <v>30106</v>
      </c>
      <c r="B156">
        <v>3100602</v>
      </c>
      <c r="D156">
        <f>IF('plot data'!$E156=1,prices!$D$18,0)</f>
        <v>0</v>
      </c>
      <c r="E156">
        <f>IF('plot data'!$E156=1,prices!$D$19,0)</f>
        <v>0</v>
      </c>
      <c r="F156">
        <f>IF('plot data'!$E156=1,prices!$D$20,0)</f>
        <v>0</v>
      </c>
      <c r="H156">
        <f>IF('plot data'!$E156=2,prices!$E$18,0)</f>
        <v>0</v>
      </c>
      <c r="I156">
        <f>IF('plot data'!$E156=2,prices!$E$19,0)</f>
        <v>0</v>
      </c>
      <c r="J156">
        <f>IF('plot data'!$E156=2,prices!$E$20,0)</f>
        <v>0</v>
      </c>
      <c r="L156">
        <f>IF('plot data'!$E156=3,prices!$F$18,0)</f>
        <v>36</v>
      </c>
      <c r="M156">
        <f>IF('plot data'!$E156=3,prices!$F$19,0)</f>
        <v>27</v>
      </c>
      <c r="N156">
        <f>IF('plot data'!$E156=3,prices!$F$20,0)</f>
        <v>0</v>
      </c>
      <c r="P156">
        <f>IF('plot data'!$E156=4,prices!$G$18,0)</f>
        <v>0</v>
      </c>
      <c r="Q156">
        <f>IF('plot data'!$E156=4,prices!$G$19,0)</f>
        <v>0</v>
      </c>
      <c r="R156">
        <f>IF('plot data'!$E156=4,prices!$G$20,0)</f>
        <v>0</v>
      </c>
      <c r="T156">
        <f t="shared" si="6"/>
        <v>36</v>
      </c>
      <c r="U156">
        <f t="shared" si="7"/>
        <v>27</v>
      </c>
      <c r="V156">
        <f t="shared" si="8"/>
        <v>0</v>
      </c>
    </row>
    <row r="157" spans="1:22" ht="15">
      <c r="A157">
        <v>30103</v>
      </c>
      <c r="B157">
        <v>3100301</v>
      </c>
      <c r="D157">
        <f>IF('plot data'!$E157=1,prices!$D$18,0)</f>
        <v>0</v>
      </c>
      <c r="E157">
        <f>IF('plot data'!$E157=1,prices!$D$19,0)</f>
        <v>0</v>
      </c>
      <c r="F157">
        <f>IF('plot data'!$E157=1,prices!$D$20,0)</f>
        <v>0</v>
      </c>
      <c r="H157">
        <f>IF('plot data'!$E157=2,prices!$E$18,0)</f>
        <v>0</v>
      </c>
      <c r="I157">
        <f>IF('plot data'!$E157=2,prices!$E$19,0)</f>
        <v>0</v>
      </c>
      <c r="J157">
        <f>IF('plot data'!$E157=2,prices!$E$20,0)</f>
        <v>0</v>
      </c>
      <c r="L157">
        <f>IF('plot data'!$E157=3,prices!$F$18,0)</f>
        <v>0</v>
      </c>
      <c r="M157">
        <f>IF('plot data'!$E157=3,prices!$F$19,0)</f>
        <v>0</v>
      </c>
      <c r="N157">
        <f>IF('plot data'!$E157=3,prices!$F$20,0)</f>
        <v>0</v>
      </c>
      <c r="P157">
        <f>IF('plot data'!$E157=4,prices!$G$18,0)</f>
        <v>21</v>
      </c>
      <c r="Q157">
        <f>IF('plot data'!$E157=4,prices!$G$19,0)</f>
        <v>27</v>
      </c>
      <c r="R157">
        <f>IF('plot data'!$E157=4,prices!$G$20,0)</f>
        <v>15</v>
      </c>
      <c r="T157">
        <f t="shared" si="6"/>
        <v>21</v>
      </c>
      <c r="U157">
        <f t="shared" si="7"/>
        <v>27</v>
      </c>
      <c r="V157">
        <f t="shared" si="8"/>
        <v>15</v>
      </c>
    </row>
    <row r="158" spans="1:22" ht="15">
      <c r="A158">
        <v>30309</v>
      </c>
      <c r="B158">
        <v>3040204</v>
      </c>
      <c r="D158">
        <f>IF('plot data'!$E158=1,prices!$D$18,0)</f>
        <v>0</v>
      </c>
      <c r="E158">
        <f>IF('plot data'!$E158=1,prices!$D$19,0)</f>
        <v>0</v>
      </c>
      <c r="F158">
        <f>IF('plot data'!$E158=1,prices!$D$20,0)</f>
        <v>0</v>
      </c>
      <c r="H158">
        <f>IF('plot data'!$E158=2,prices!$E$18,0)</f>
        <v>21</v>
      </c>
      <c r="I158">
        <f>IF('plot data'!$E158=2,prices!$E$19,0)</f>
        <v>64</v>
      </c>
      <c r="J158">
        <f>IF('plot data'!$E158=2,prices!$E$20,0)</f>
        <v>34</v>
      </c>
      <c r="L158">
        <f>IF('plot data'!$E158=3,prices!$F$18,0)</f>
        <v>0</v>
      </c>
      <c r="M158">
        <f>IF('plot data'!$E158=3,prices!$F$19,0)</f>
        <v>0</v>
      </c>
      <c r="N158">
        <f>IF('plot data'!$E158=3,prices!$F$20,0)</f>
        <v>0</v>
      </c>
      <c r="P158">
        <f>IF('plot data'!$E158=4,prices!$G$18,0)</f>
        <v>0</v>
      </c>
      <c r="Q158">
        <f>IF('plot data'!$E158=4,prices!$G$19,0)</f>
        <v>0</v>
      </c>
      <c r="R158">
        <f>IF('plot data'!$E158=4,prices!$G$20,0)</f>
        <v>0</v>
      </c>
      <c r="T158">
        <f t="shared" si="6"/>
        <v>21</v>
      </c>
      <c r="U158">
        <f t="shared" si="7"/>
        <v>64</v>
      </c>
      <c r="V158">
        <f t="shared" si="8"/>
        <v>34</v>
      </c>
    </row>
    <row r="159" spans="1:22" ht="15">
      <c r="A159">
        <v>20302</v>
      </c>
      <c r="B159">
        <v>3080402</v>
      </c>
      <c r="D159">
        <f>IF('plot data'!$E159=1,prices!$D$18,0)</f>
        <v>0</v>
      </c>
      <c r="E159">
        <f>IF('plot data'!$E159=1,prices!$D$19,0)</f>
        <v>0</v>
      </c>
      <c r="F159">
        <f>IF('plot data'!$E159=1,prices!$D$20,0)</f>
        <v>0</v>
      </c>
      <c r="H159">
        <f>IF('plot data'!$E159=2,prices!$E$18,0)</f>
        <v>21</v>
      </c>
      <c r="I159">
        <f>IF('plot data'!$E159=2,prices!$E$19,0)</f>
        <v>64</v>
      </c>
      <c r="J159">
        <f>IF('plot data'!$E159=2,prices!$E$20,0)</f>
        <v>34</v>
      </c>
      <c r="L159">
        <f>IF('plot data'!$E159=3,prices!$F$18,0)</f>
        <v>0</v>
      </c>
      <c r="M159">
        <f>IF('plot data'!$E159=3,prices!$F$19,0)</f>
        <v>0</v>
      </c>
      <c r="N159">
        <f>IF('plot data'!$E159=3,prices!$F$20,0)</f>
        <v>0</v>
      </c>
      <c r="P159">
        <f>IF('plot data'!$E159=4,prices!$G$18,0)</f>
        <v>0</v>
      </c>
      <c r="Q159">
        <f>IF('plot data'!$E159=4,prices!$G$19,0)</f>
        <v>0</v>
      </c>
      <c r="R159">
        <f>IF('plot data'!$E159=4,prices!$G$20,0)</f>
        <v>0</v>
      </c>
      <c r="T159">
        <f t="shared" si="6"/>
        <v>21</v>
      </c>
      <c r="U159">
        <f t="shared" si="7"/>
        <v>64</v>
      </c>
      <c r="V159">
        <f t="shared" si="8"/>
        <v>34</v>
      </c>
    </row>
    <row r="160" spans="1:22" ht="15">
      <c r="A160">
        <v>20303</v>
      </c>
      <c r="B160">
        <v>3080202</v>
      </c>
      <c r="D160">
        <f>IF('plot data'!$E160=1,prices!$D$18,0)</f>
        <v>0</v>
      </c>
      <c r="E160">
        <f>IF('plot data'!$E160=1,prices!$D$19,0)</f>
        <v>0</v>
      </c>
      <c r="F160">
        <f>IF('plot data'!$E160=1,prices!$D$20,0)</f>
        <v>0</v>
      </c>
      <c r="H160">
        <f>IF('plot data'!$E160=2,prices!$E$18,0)</f>
        <v>0</v>
      </c>
      <c r="I160">
        <f>IF('plot data'!$E160=2,prices!$E$19,0)</f>
        <v>0</v>
      </c>
      <c r="J160">
        <f>IF('plot data'!$E160=2,prices!$E$20,0)</f>
        <v>0</v>
      </c>
      <c r="L160">
        <f>IF('plot data'!$E160=3,prices!$F$18,0)</f>
        <v>36</v>
      </c>
      <c r="M160">
        <f>IF('plot data'!$E160=3,prices!$F$19,0)</f>
        <v>27</v>
      </c>
      <c r="N160">
        <f>IF('plot data'!$E160=3,prices!$F$20,0)</f>
        <v>0</v>
      </c>
      <c r="P160">
        <f>IF('plot data'!$E160=4,prices!$G$18,0)</f>
        <v>0</v>
      </c>
      <c r="Q160">
        <f>IF('plot data'!$E160=4,prices!$G$19,0)</f>
        <v>0</v>
      </c>
      <c r="R160">
        <f>IF('plot data'!$E160=4,prices!$G$20,0)</f>
        <v>0</v>
      </c>
      <c r="T160">
        <f t="shared" si="6"/>
        <v>36</v>
      </c>
      <c r="U160">
        <f t="shared" si="7"/>
        <v>27</v>
      </c>
      <c r="V160">
        <f t="shared" si="8"/>
        <v>0</v>
      </c>
    </row>
    <row r="161" spans="1:22" ht="15">
      <c r="A161">
        <v>30903</v>
      </c>
      <c r="B161">
        <v>3060503</v>
      </c>
      <c r="D161">
        <f>IF('plot data'!$E161=1,prices!$D$18,0)</f>
        <v>0</v>
      </c>
      <c r="E161">
        <f>IF('plot data'!$E161=1,prices!$D$19,0)</f>
        <v>0</v>
      </c>
      <c r="F161">
        <f>IF('plot data'!$E161=1,prices!$D$20,0)</f>
        <v>0</v>
      </c>
      <c r="H161">
        <f>IF('plot data'!$E161=2,prices!$E$18,0)</f>
        <v>0</v>
      </c>
      <c r="I161">
        <f>IF('plot data'!$E161=2,prices!$E$19,0)</f>
        <v>0</v>
      </c>
      <c r="J161">
        <f>IF('plot data'!$E161=2,prices!$E$20,0)</f>
        <v>0</v>
      </c>
      <c r="L161">
        <f>IF('plot data'!$E161=3,prices!$F$18,0)</f>
        <v>36</v>
      </c>
      <c r="M161">
        <f>IF('plot data'!$E161=3,prices!$F$19,0)</f>
        <v>27</v>
      </c>
      <c r="N161">
        <f>IF('plot data'!$E161=3,prices!$F$20,0)</f>
        <v>0</v>
      </c>
      <c r="P161">
        <f>IF('plot data'!$E161=4,prices!$G$18,0)</f>
        <v>0</v>
      </c>
      <c r="Q161">
        <f>IF('plot data'!$E161=4,prices!$G$19,0)</f>
        <v>0</v>
      </c>
      <c r="R161">
        <f>IF('plot data'!$E161=4,prices!$G$20,0)</f>
        <v>0</v>
      </c>
      <c r="T161">
        <f t="shared" si="6"/>
        <v>36</v>
      </c>
      <c r="U161">
        <f t="shared" si="7"/>
        <v>27</v>
      </c>
      <c r="V161">
        <f t="shared" si="8"/>
        <v>0</v>
      </c>
    </row>
    <row r="162" spans="1:22" ht="15">
      <c r="A162">
        <v>10105</v>
      </c>
      <c r="B162">
        <v>3020801</v>
      </c>
      <c r="D162">
        <f>IF('plot data'!$E162=1,prices!$D$18,0)</f>
        <v>0</v>
      </c>
      <c r="E162">
        <f>IF('plot data'!$E162=1,prices!$D$19,0)</f>
        <v>0</v>
      </c>
      <c r="F162">
        <f>IF('plot data'!$E162=1,prices!$D$20,0)</f>
        <v>0</v>
      </c>
      <c r="H162">
        <f>IF('plot data'!$E162=2,prices!$E$18,0)</f>
        <v>21</v>
      </c>
      <c r="I162">
        <f>IF('plot data'!$E162=2,prices!$E$19,0)</f>
        <v>64</v>
      </c>
      <c r="J162">
        <f>IF('plot data'!$E162=2,prices!$E$20,0)</f>
        <v>34</v>
      </c>
      <c r="L162">
        <f>IF('plot data'!$E162=3,prices!$F$18,0)</f>
        <v>0</v>
      </c>
      <c r="M162">
        <f>IF('plot data'!$E162=3,prices!$F$19,0)</f>
        <v>0</v>
      </c>
      <c r="N162">
        <f>IF('plot data'!$E162=3,prices!$F$20,0)</f>
        <v>0</v>
      </c>
      <c r="P162">
        <f>IF('plot data'!$E162=4,prices!$G$18,0)</f>
        <v>0</v>
      </c>
      <c r="Q162">
        <f>IF('plot data'!$E162=4,prices!$G$19,0)</f>
        <v>0</v>
      </c>
      <c r="R162">
        <f>IF('plot data'!$E162=4,prices!$G$20,0)</f>
        <v>0</v>
      </c>
      <c r="T162">
        <f t="shared" si="6"/>
        <v>21</v>
      </c>
      <c r="U162">
        <f t="shared" si="7"/>
        <v>64</v>
      </c>
      <c r="V162">
        <f t="shared" si="8"/>
        <v>34</v>
      </c>
    </row>
    <row r="163" spans="1:22" ht="15">
      <c r="A163">
        <v>10405</v>
      </c>
      <c r="B163">
        <v>3020401</v>
      </c>
      <c r="D163">
        <f>IF('plot data'!$E163=1,prices!$D$18,0)</f>
        <v>0</v>
      </c>
      <c r="E163">
        <f>IF('plot data'!$E163=1,prices!$D$19,0)</f>
        <v>0</v>
      </c>
      <c r="F163">
        <f>IF('plot data'!$E163=1,prices!$D$20,0)</f>
        <v>0</v>
      </c>
      <c r="H163">
        <f>IF('plot data'!$E163=2,prices!$E$18,0)</f>
        <v>0</v>
      </c>
      <c r="I163">
        <f>IF('plot data'!$E163=2,prices!$E$19,0)</f>
        <v>0</v>
      </c>
      <c r="J163">
        <f>IF('plot data'!$E163=2,prices!$E$20,0)</f>
        <v>0</v>
      </c>
      <c r="L163">
        <f>IF('plot data'!$E163=3,prices!$F$18,0)</f>
        <v>36</v>
      </c>
      <c r="M163">
        <f>IF('plot data'!$E163=3,prices!$F$19,0)</f>
        <v>27</v>
      </c>
      <c r="N163">
        <f>IF('plot data'!$E163=3,prices!$F$20,0)</f>
        <v>0</v>
      </c>
      <c r="P163">
        <f>IF('plot data'!$E163=4,prices!$G$18,0)</f>
        <v>0</v>
      </c>
      <c r="Q163">
        <f>IF('plot data'!$E163=4,prices!$G$19,0)</f>
        <v>0</v>
      </c>
      <c r="R163">
        <f>IF('plot data'!$E163=4,prices!$G$20,0)</f>
        <v>0</v>
      </c>
      <c r="T163">
        <f t="shared" si="6"/>
        <v>36</v>
      </c>
      <c r="U163">
        <f t="shared" si="7"/>
        <v>27</v>
      </c>
      <c r="V163">
        <f t="shared" si="8"/>
        <v>0</v>
      </c>
    </row>
    <row r="164" spans="1:22" ht="15">
      <c r="A164">
        <v>30806</v>
      </c>
      <c r="B164">
        <v>1050402</v>
      </c>
      <c r="D164">
        <f>IF('plot data'!$E164=1,prices!$D$18,0)</f>
        <v>0</v>
      </c>
      <c r="E164">
        <f>IF('plot data'!$E164=1,prices!$D$19,0)</f>
        <v>0</v>
      </c>
      <c r="F164">
        <f>IF('plot data'!$E164=1,prices!$D$20,0)</f>
        <v>0</v>
      </c>
      <c r="H164">
        <f>IF('plot data'!$E164=2,prices!$E$18,0)</f>
        <v>0</v>
      </c>
      <c r="I164">
        <f>IF('plot data'!$E164=2,prices!$E$19,0)</f>
        <v>0</v>
      </c>
      <c r="J164">
        <f>IF('plot data'!$E164=2,prices!$E$20,0)</f>
        <v>0</v>
      </c>
      <c r="L164">
        <f>IF('plot data'!$E164=3,prices!$F$18,0)</f>
        <v>0</v>
      </c>
      <c r="M164">
        <f>IF('plot data'!$E164=3,prices!$F$19,0)</f>
        <v>0</v>
      </c>
      <c r="N164">
        <f>IF('plot data'!$E164=3,prices!$F$20,0)</f>
        <v>0</v>
      </c>
      <c r="P164">
        <f>IF('plot data'!$E164=4,prices!$G$18,0)</f>
        <v>21</v>
      </c>
      <c r="Q164">
        <f>IF('plot data'!$E164=4,prices!$G$19,0)</f>
        <v>27</v>
      </c>
      <c r="R164">
        <f>IF('plot data'!$E164=4,prices!$G$20,0)</f>
        <v>15</v>
      </c>
      <c r="T164">
        <f t="shared" si="6"/>
        <v>21</v>
      </c>
      <c r="U164">
        <f t="shared" si="7"/>
        <v>27</v>
      </c>
      <c r="V164">
        <f t="shared" si="8"/>
        <v>15</v>
      </c>
    </row>
    <row r="165" spans="1:22" ht="15">
      <c r="A165">
        <v>30403</v>
      </c>
      <c r="B165">
        <v>2020305</v>
      </c>
      <c r="D165">
        <f>IF('plot data'!$E165=1,prices!$D$18,0)</f>
        <v>0</v>
      </c>
      <c r="E165">
        <f>IF('plot data'!$E165=1,prices!$D$19,0)</f>
        <v>0</v>
      </c>
      <c r="F165">
        <f>IF('plot data'!$E165=1,prices!$D$20,0)</f>
        <v>0</v>
      </c>
      <c r="H165">
        <f>IF('plot data'!$E165=2,prices!$E$18,0)</f>
        <v>21</v>
      </c>
      <c r="I165">
        <f>IF('plot data'!$E165=2,prices!$E$19,0)</f>
        <v>64</v>
      </c>
      <c r="J165">
        <f>IF('plot data'!$E165=2,prices!$E$20,0)</f>
        <v>34</v>
      </c>
      <c r="L165">
        <f>IF('plot data'!$E165=3,prices!$F$18,0)</f>
        <v>0</v>
      </c>
      <c r="M165">
        <f>IF('plot data'!$E165=3,prices!$F$19,0)</f>
        <v>0</v>
      </c>
      <c r="N165">
        <f>IF('plot data'!$E165=3,prices!$F$20,0)</f>
        <v>0</v>
      </c>
      <c r="P165">
        <f>IF('plot data'!$E165=4,prices!$G$18,0)</f>
        <v>0</v>
      </c>
      <c r="Q165">
        <f>IF('plot data'!$E165=4,prices!$G$19,0)</f>
        <v>0</v>
      </c>
      <c r="R165">
        <f>IF('plot data'!$E165=4,prices!$G$20,0)</f>
        <v>0</v>
      </c>
      <c r="T165">
        <f t="shared" si="6"/>
        <v>21</v>
      </c>
      <c r="U165">
        <f t="shared" si="7"/>
        <v>64</v>
      </c>
      <c r="V165">
        <f t="shared" si="8"/>
        <v>34</v>
      </c>
    </row>
    <row r="166" spans="1:22" ht="15">
      <c r="A166">
        <v>30706</v>
      </c>
      <c r="B166">
        <v>3040704</v>
      </c>
      <c r="D166">
        <f>IF('plot data'!$E166=1,prices!$D$18,0)</f>
        <v>0</v>
      </c>
      <c r="E166">
        <f>IF('plot data'!$E166=1,prices!$D$19,0)</f>
        <v>0</v>
      </c>
      <c r="F166">
        <f>IF('plot data'!$E166=1,prices!$D$20,0)</f>
        <v>0</v>
      </c>
      <c r="H166">
        <f>IF('plot data'!$E166=2,prices!$E$18,0)</f>
        <v>0</v>
      </c>
      <c r="I166">
        <f>IF('plot data'!$E166=2,prices!$E$19,0)</f>
        <v>0</v>
      </c>
      <c r="J166">
        <f>IF('plot data'!$E166=2,prices!$E$20,0)</f>
        <v>0</v>
      </c>
      <c r="L166">
        <f>IF('plot data'!$E166=3,prices!$F$18,0)</f>
        <v>36</v>
      </c>
      <c r="M166">
        <f>IF('plot data'!$E166=3,prices!$F$19,0)</f>
        <v>27</v>
      </c>
      <c r="N166">
        <f>IF('plot data'!$E166=3,prices!$F$20,0)</f>
        <v>0</v>
      </c>
      <c r="P166">
        <f>IF('plot data'!$E166=4,prices!$G$18,0)</f>
        <v>0</v>
      </c>
      <c r="Q166">
        <f>IF('plot data'!$E166=4,prices!$G$19,0)</f>
        <v>0</v>
      </c>
      <c r="R166">
        <f>IF('plot data'!$E166=4,prices!$G$20,0)</f>
        <v>0</v>
      </c>
      <c r="T166">
        <f t="shared" si="6"/>
        <v>36</v>
      </c>
      <c r="U166">
        <f t="shared" si="7"/>
        <v>27</v>
      </c>
      <c r="V166">
        <f t="shared" si="8"/>
        <v>0</v>
      </c>
    </row>
    <row r="167" spans="1:22" ht="15">
      <c r="A167">
        <v>10101</v>
      </c>
      <c r="B167">
        <v>3080303</v>
      </c>
      <c r="D167">
        <f>IF('plot data'!$E167=1,prices!$D$18,0)</f>
        <v>0</v>
      </c>
      <c r="E167">
        <f>IF('plot data'!$E167=1,prices!$D$19,0)</f>
        <v>0</v>
      </c>
      <c r="F167">
        <f>IF('plot data'!$E167=1,prices!$D$20,0)</f>
        <v>0</v>
      </c>
      <c r="H167">
        <f>IF('plot data'!$E167=2,prices!$E$18,0)</f>
        <v>0</v>
      </c>
      <c r="I167">
        <f>IF('plot data'!$E167=2,prices!$E$19,0)</f>
        <v>0</v>
      </c>
      <c r="J167">
        <f>IF('plot data'!$E167=2,prices!$E$20,0)</f>
        <v>0</v>
      </c>
      <c r="L167">
        <f>IF('plot data'!$E167=3,prices!$F$18,0)</f>
        <v>36</v>
      </c>
      <c r="M167">
        <f>IF('plot data'!$E167=3,prices!$F$19,0)</f>
        <v>27</v>
      </c>
      <c r="N167">
        <f>IF('plot data'!$E167=3,prices!$F$20,0)</f>
        <v>0</v>
      </c>
      <c r="P167">
        <f>IF('plot data'!$E167=4,prices!$G$18,0)</f>
        <v>0</v>
      </c>
      <c r="Q167">
        <f>IF('plot data'!$E167=4,prices!$G$19,0)</f>
        <v>0</v>
      </c>
      <c r="R167">
        <f>IF('plot data'!$E167=4,prices!$G$20,0)</f>
        <v>0</v>
      </c>
      <c r="T167">
        <f t="shared" si="6"/>
        <v>36</v>
      </c>
      <c r="U167">
        <f t="shared" si="7"/>
        <v>27</v>
      </c>
      <c r="V167">
        <f t="shared" si="8"/>
        <v>0</v>
      </c>
    </row>
    <row r="168" spans="1:22" ht="15">
      <c r="A168">
        <v>10304</v>
      </c>
      <c r="B168">
        <v>2020302</v>
      </c>
      <c r="D168">
        <f>IF('plot data'!$E168=1,prices!$D$18,0)</f>
        <v>0</v>
      </c>
      <c r="E168">
        <f>IF('plot data'!$E168=1,prices!$D$19,0)</f>
        <v>0</v>
      </c>
      <c r="F168">
        <f>IF('plot data'!$E168=1,prices!$D$20,0)</f>
        <v>0</v>
      </c>
      <c r="H168">
        <f>IF('plot data'!$E168=2,prices!$E$18,0)</f>
        <v>0</v>
      </c>
      <c r="I168">
        <f>IF('plot data'!$E168=2,prices!$E$19,0)</f>
        <v>0</v>
      </c>
      <c r="J168">
        <f>IF('plot data'!$E168=2,prices!$E$20,0)</f>
        <v>0</v>
      </c>
      <c r="L168">
        <f>IF('plot data'!$E168=3,prices!$F$18,0)</f>
        <v>0</v>
      </c>
      <c r="M168">
        <f>IF('plot data'!$E168=3,prices!$F$19,0)</f>
        <v>0</v>
      </c>
      <c r="N168">
        <f>IF('plot data'!$E168=3,prices!$F$20,0)</f>
        <v>0</v>
      </c>
      <c r="P168">
        <f>IF('plot data'!$E168=4,prices!$G$18,0)</f>
        <v>21</v>
      </c>
      <c r="Q168">
        <f>IF('plot data'!$E168=4,prices!$G$19,0)</f>
        <v>27</v>
      </c>
      <c r="R168">
        <f>IF('plot data'!$E168=4,prices!$G$20,0)</f>
        <v>15</v>
      </c>
      <c r="T168">
        <f t="shared" si="6"/>
        <v>21</v>
      </c>
      <c r="U168">
        <f t="shared" si="7"/>
        <v>27</v>
      </c>
      <c r="V168">
        <f t="shared" si="8"/>
        <v>15</v>
      </c>
    </row>
    <row r="169" spans="1:22" ht="15">
      <c r="A169">
        <v>30803</v>
      </c>
      <c r="B169">
        <v>3020601</v>
      </c>
      <c r="D169">
        <f>IF('plot data'!$E169=1,prices!$D$18,0)</f>
        <v>0</v>
      </c>
      <c r="E169">
        <f>IF('plot data'!$E169=1,prices!$D$19,0)</f>
        <v>0</v>
      </c>
      <c r="F169">
        <f>IF('plot data'!$E169=1,prices!$D$20,0)</f>
        <v>0</v>
      </c>
      <c r="H169">
        <f>IF('plot data'!$E169=2,prices!$E$18,0)</f>
        <v>0</v>
      </c>
      <c r="I169">
        <f>IF('plot data'!$E169=2,prices!$E$19,0)</f>
        <v>0</v>
      </c>
      <c r="J169">
        <f>IF('plot data'!$E169=2,prices!$E$20,0)</f>
        <v>0</v>
      </c>
      <c r="L169">
        <f>IF('plot data'!$E169=3,prices!$F$18,0)</f>
        <v>36</v>
      </c>
      <c r="M169">
        <f>IF('plot data'!$E169=3,prices!$F$19,0)</f>
        <v>27</v>
      </c>
      <c r="N169">
        <f>IF('plot data'!$E169=3,prices!$F$20,0)</f>
        <v>0</v>
      </c>
      <c r="P169">
        <f>IF('plot data'!$E169=4,prices!$G$18,0)</f>
        <v>0</v>
      </c>
      <c r="Q169">
        <f>IF('plot data'!$E169=4,prices!$G$19,0)</f>
        <v>0</v>
      </c>
      <c r="R169">
        <f>IF('plot data'!$E169=4,prices!$G$20,0)</f>
        <v>0</v>
      </c>
      <c r="T169">
        <f t="shared" si="6"/>
        <v>36</v>
      </c>
      <c r="U169">
        <f t="shared" si="7"/>
        <v>27</v>
      </c>
      <c r="V169">
        <f t="shared" si="8"/>
        <v>0</v>
      </c>
    </row>
    <row r="170" spans="1:22" ht="15">
      <c r="A170">
        <v>30802</v>
      </c>
      <c r="B170">
        <v>3100803</v>
      </c>
      <c r="D170">
        <f>IF('plot data'!$E170=1,prices!$D$18,0)</f>
        <v>0</v>
      </c>
      <c r="E170">
        <f>IF('plot data'!$E170=1,prices!$D$19,0)</f>
        <v>0</v>
      </c>
      <c r="F170">
        <f>IF('plot data'!$E170=1,prices!$D$20,0)</f>
        <v>0</v>
      </c>
      <c r="H170">
        <f>IF('plot data'!$E170=2,prices!$E$18,0)</f>
        <v>0</v>
      </c>
      <c r="I170">
        <f>IF('plot data'!$E170=2,prices!$E$19,0)</f>
        <v>0</v>
      </c>
      <c r="J170">
        <f>IF('plot data'!$E170=2,prices!$E$20,0)</f>
        <v>0</v>
      </c>
      <c r="L170">
        <f>IF('plot data'!$E170=3,prices!$F$18,0)</f>
        <v>0</v>
      </c>
      <c r="M170">
        <f>IF('plot data'!$E170=3,prices!$F$19,0)</f>
        <v>0</v>
      </c>
      <c r="N170">
        <f>IF('plot data'!$E170=3,prices!$F$20,0)</f>
        <v>0</v>
      </c>
      <c r="P170">
        <f>IF('plot data'!$E170=4,prices!$G$18,0)</f>
        <v>21</v>
      </c>
      <c r="Q170">
        <f>IF('plot data'!$E170=4,prices!$G$19,0)</f>
        <v>27</v>
      </c>
      <c r="R170">
        <f>IF('plot data'!$E170=4,prices!$G$20,0)</f>
        <v>15</v>
      </c>
      <c r="T170">
        <f t="shared" si="6"/>
        <v>21</v>
      </c>
      <c r="U170">
        <f t="shared" si="7"/>
        <v>27</v>
      </c>
      <c r="V170">
        <f t="shared" si="8"/>
        <v>15</v>
      </c>
    </row>
    <row r="171" spans="1:22" ht="15">
      <c r="A171">
        <v>10502</v>
      </c>
      <c r="B171">
        <v>3020802</v>
      </c>
      <c r="D171">
        <f>IF('plot data'!$E171=1,prices!$D$18,0)</f>
        <v>0</v>
      </c>
      <c r="E171">
        <f>IF('plot data'!$E171=1,prices!$D$19,0)</f>
        <v>0</v>
      </c>
      <c r="F171">
        <f>IF('plot data'!$E171=1,prices!$D$20,0)</f>
        <v>0</v>
      </c>
      <c r="H171">
        <f>IF('plot data'!$E171=2,prices!$E$18,0)</f>
        <v>0</v>
      </c>
      <c r="I171">
        <f>IF('plot data'!$E171=2,prices!$E$19,0)</f>
        <v>0</v>
      </c>
      <c r="J171">
        <f>IF('plot data'!$E171=2,prices!$E$20,0)</f>
        <v>0</v>
      </c>
      <c r="L171">
        <f>IF('plot data'!$E171=3,prices!$F$18,0)</f>
        <v>36</v>
      </c>
      <c r="M171">
        <f>IF('plot data'!$E171=3,prices!$F$19,0)</f>
        <v>27</v>
      </c>
      <c r="N171">
        <f>IF('plot data'!$E171=3,prices!$F$20,0)</f>
        <v>0</v>
      </c>
      <c r="P171">
        <f>IF('plot data'!$E171=4,prices!$G$18,0)</f>
        <v>0</v>
      </c>
      <c r="Q171">
        <f>IF('plot data'!$E171=4,prices!$G$19,0)</f>
        <v>0</v>
      </c>
      <c r="R171">
        <f>IF('plot data'!$E171=4,prices!$G$20,0)</f>
        <v>0</v>
      </c>
      <c r="T171">
        <f t="shared" si="6"/>
        <v>36</v>
      </c>
      <c r="U171">
        <f t="shared" si="7"/>
        <v>27</v>
      </c>
      <c r="V171">
        <f t="shared" si="8"/>
        <v>0</v>
      </c>
    </row>
    <row r="172" spans="1:22" ht="15">
      <c r="A172">
        <v>30704</v>
      </c>
      <c r="B172">
        <v>1010101</v>
      </c>
      <c r="D172">
        <f>IF('plot data'!$E172=1,prices!$D$18,0)</f>
        <v>0</v>
      </c>
      <c r="E172">
        <f>IF('plot data'!$E172=1,prices!$D$19,0)</f>
        <v>0</v>
      </c>
      <c r="F172">
        <f>IF('plot data'!$E172=1,prices!$D$20,0)</f>
        <v>0</v>
      </c>
      <c r="H172">
        <f>IF('plot data'!$E172=2,prices!$E$18,0)</f>
        <v>0</v>
      </c>
      <c r="I172">
        <f>IF('plot data'!$E172=2,prices!$E$19,0)</f>
        <v>0</v>
      </c>
      <c r="J172">
        <f>IF('plot data'!$E172=2,prices!$E$20,0)</f>
        <v>0</v>
      </c>
      <c r="L172">
        <f>IF('plot data'!$E172=3,prices!$F$18,0)</f>
        <v>36</v>
      </c>
      <c r="M172">
        <f>IF('plot data'!$E172=3,prices!$F$19,0)</f>
        <v>27</v>
      </c>
      <c r="N172">
        <f>IF('plot data'!$E172=3,prices!$F$20,0)</f>
        <v>0</v>
      </c>
      <c r="P172">
        <f>IF('plot data'!$E172=4,prices!$G$18,0)</f>
        <v>0</v>
      </c>
      <c r="Q172">
        <f>IF('plot data'!$E172=4,prices!$G$19,0)</f>
        <v>0</v>
      </c>
      <c r="R172">
        <f>IF('plot data'!$E172=4,prices!$G$20,0)</f>
        <v>0</v>
      </c>
      <c r="T172">
        <f t="shared" si="6"/>
        <v>36</v>
      </c>
      <c r="U172">
        <f t="shared" si="7"/>
        <v>27</v>
      </c>
      <c r="V172">
        <f t="shared" si="8"/>
        <v>0</v>
      </c>
    </row>
    <row r="173" spans="1:22" ht="15">
      <c r="A173">
        <v>10403</v>
      </c>
      <c r="B173">
        <v>1040101</v>
      </c>
      <c r="D173">
        <f>IF('plot data'!$E173=1,prices!$D$18,0)</f>
        <v>0</v>
      </c>
      <c r="E173">
        <f>IF('plot data'!$E173=1,prices!$D$19,0)</f>
        <v>0</v>
      </c>
      <c r="F173">
        <f>IF('plot data'!$E173=1,prices!$D$20,0)</f>
        <v>0</v>
      </c>
      <c r="H173">
        <f>IF('plot data'!$E173=2,prices!$E$18,0)</f>
        <v>0</v>
      </c>
      <c r="I173">
        <f>IF('plot data'!$E173=2,prices!$E$19,0)</f>
        <v>0</v>
      </c>
      <c r="J173">
        <f>IF('plot data'!$E173=2,prices!$E$20,0)</f>
        <v>0</v>
      </c>
      <c r="L173">
        <f>IF('plot data'!$E173=3,prices!$F$18,0)</f>
        <v>36</v>
      </c>
      <c r="M173">
        <f>IF('plot data'!$E173=3,prices!$F$19,0)</f>
        <v>27</v>
      </c>
      <c r="N173">
        <f>IF('plot data'!$E173=3,prices!$F$20,0)</f>
        <v>0</v>
      </c>
      <c r="P173">
        <f>IF('plot data'!$E173=4,prices!$G$18,0)</f>
        <v>0</v>
      </c>
      <c r="Q173">
        <f>IF('plot data'!$E173=4,prices!$G$19,0)</f>
        <v>0</v>
      </c>
      <c r="R173">
        <f>IF('plot data'!$E173=4,prices!$G$20,0)</f>
        <v>0</v>
      </c>
      <c r="T173">
        <f t="shared" si="6"/>
        <v>36</v>
      </c>
      <c r="U173">
        <f t="shared" si="7"/>
        <v>27</v>
      </c>
      <c r="V173">
        <f t="shared" si="8"/>
        <v>0</v>
      </c>
    </row>
    <row r="174" spans="1:22" ht="15">
      <c r="A174">
        <v>30204</v>
      </c>
      <c r="B174">
        <v>3060402</v>
      </c>
      <c r="D174">
        <f>IF('plot data'!$E174=1,prices!$D$18,0)</f>
        <v>0</v>
      </c>
      <c r="E174">
        <f>IF('plot data'!$E174=1,prices!$D$19,0)</f>
        <v>0</v>
      </c>
      <c r="F174">
        <f>IF('plot data'!$E174=1,prices!$D$20,0)</f>
        <v>0</v>
      </c>
      <c r="H174">
        <f>IF('plot data'!$E174=2,prices!$E$18,0)</f>
        <v>0</v>
      </c>
      <c r="I174">
        <f>IF('plot data'!$E174=2,prices!$E$19,0)</f>
        <v>0</v>
      </c>
      <c r="J174">
        <f>IF('plot data'!$E174=2,prices!$E$20,0)</f>
        <v>0</v>
      </c>
      <c r="L174">
        <f>IF('plot data'!$E174=3,prices!$F$18,0)</f>
        <v>36</v>
      </c>
      <c r="M174">
        <f>IF('plot data'!$E174=3,prices!$F$19,0)</f>
        <v>27</v>
      </c>
      <c r="N174">
        <f>IF('plot data'!$E174=3,prices!$F$20,0)</f>
        <v>0</v>
      </c>
      <c r="P174">
        <f>IF('plot data'!$E174=4,prices!$G$18,0)</f>
        <v>0</v>
      </c>
      <c r="Q174">
        <f>IF('plot data'!$E174=4,prices!$G$19,0)</f>
        <v>0</v>
      </c>
      <c r="R174">
        <f>IF('plot data'!$E174=4,prices!$G$20,0)</f>
        <v>0</v>
      </c>
      <c r="T174">
        <f t="shared" si="6"/>
        <v>36</v>
      </c>
      <c r="U174">
        <f t="shared" si="7"/>
        <v>27</v>
      </c>
      <c r="V174">
        <f t="shared" si="8"/>
        <v>0</v>
      </c>
    </row>
    <row r="175" spans="1:22" ht="15">
      <c r="A175">
        <v>30301</v>
      </c>
      <c r="B175">
        <v>3040105</v>
      </c>
      <c r="D175">
        <f>IF('plot data'!$E175=1,prices!$D$18,0)</f>
        <v>0</v>
      </c>
      <c r="E175">
        <f>IF('plot data'!$E175=1,prices!$D$19,0)</f>
        <v>0</v>
      </c>
      <c r="F175">
        <f>IF('plot data'!$E175=1,prices!$D$20,0)</f>
        <v>0</v>
      </c>
      <c r="H175">
        <f>IF('plot data'!$E175=2,prices!$E$18,0)</f>
        <v>0</v>
      </c>
      <c r="I175">
        <f>IF('plot data'!$E175=2,prices!$E$19,0)</f>
        <v>0</v>
      </c>
      <c r="J175">
        <f>IF('plot data'!$E175=2,prices!$E$20,0)</f>
        <v>0</v>
      </c>
      <c r="L175">
        <f>IF('plot data'!$E175=3,prices!$F$18,0)</f>
        <v>36</v>
      </c>
      <c r="M175">
        <f>IF('plot data'!$E175=3,prices!$F$19,0)</f>
        <v>27</v>
      </c>
      <c r="N175">
        <f>IF('plot data'!$E175=3,prices!$F$20,0)</f>
        <v>0</v>
      </c>
      <c r="P175">
        <f>IF('plot data'!$E175=4,prices!$G$18,0)</f>
        <v>0</v>
      </c>
      <c r="Q175">
        <f>IF('plot data'!$E175=4,prices!$G$19,0)</f>
        <v>0</v>
      </c>
      <c r="R175">
        <f>IF('plot data'!$E175=4,prices!$G$20,0)</f>
        <v>0</v>
      </c>
      <c r="T175">
        <f t="shared" si="6"/>
        <v>36</v>
      </c>
      <c r="U175">
        <f t="shared" si="7"/>
        <v>27</v>
      </c>
      <c r="V175">
        <f t="shared" si="8"/>
        <v>0</v>
      </c>
    </row>
    <row r="176" spans="1:22" ht="15">
      <c r="A176">
        <v>10402</v>
      </c>
      <c r="B176">
        <v>3080703</v>
      </c>
      <c r="D176">
        <f>IF('plot data'!$E176=1,prices!$D$18,0)</f>
        <v>0</v>
      </c>
      <c r="E176">
        <f>IF('plot data'!$E176=1,prices!$D$19,0)</f>
        <v>0</v>
      </c>
      <c r="F176">
        <f>IF('plot data'!$E176=1,prices!$D$20,0)</f>
        <v>0</v>
      </c>
      <c r="H176">
        <f>IF('plot data'!$E176=2,prices!$E$18,0)</f>
        <v>0</v>
      </c>
      <c r="I176">
        <f>IF('plot data'!$E176=2,prices!$E$19,0)</f>
        <v>0</v>
      </c>
      <c r="J176">
        <f>IF('plot data'!$E176=2,prices!$E$20,0)</f>
        <v>0</v>
      </c>
      <c r="L176">
        <f>IF('plot data'!$E176=3,prices!$F$18,0)</f>
        <v>36</v>
      </c>
      <c r="M176">
        <f>IF('plot data'!$E176=3,prices!$F$19,0)</f>
        <v>27</v>
      </c>
      <c r="N176">
        <f>IF('plot data'!$E176=3,prices!$F$20,0)</f>
        <v>0</v>
      </c>
      <c r="P176">
        <f>IF('plot data'!$E176=4,prices!$G$18,0)</f>
        <v>0</v>
      </c>
      <c r="Q176">
        <f>IF('plot data'!$E176=4,prices!$G$19,0)</f>
        <v>0</v>
      </c>
      <c r="R176">
        <f>IF('plot data'!$E176=4,prices!$G$20,0)</f>
        <v>0</v>
      </c>
      <c r="T176">
        <f t="shared" si="6"/>
        <v>36</v>
      </c>
      <c r="U176">
        <f t="shared" si="7"/>
        <v>27</v>
      </c>
      <c r="V176">
        <f t="shared" si="8"/>
        <v>0</v>
      </c>
    </row>
    <row r="177" spans="1:22" ht="15">
      <c r="A177">
        <v>10305</v>
      </c>
      <c r="B177">
        <v>3020303</v>
      </c>
      <c r="D177">
        <f>IF('plot data'!$E177=1,prices!$D$18,0)</f>
        <v>0</v>
      </c>
      <c r="E177">
        <f>IF('plot data'!$E177=1,prices!$D$19,0)</f>
        <v>0</v>
      </c>
      <c r="F177">
        <f>IF('plot data'!$E177=1,prices!$D$20,0)</f>
        <v>0</v>
      </c>
      <c r="H177">
        <f>IF('plot data'!$E177=2,prices!$E$18,0)</f>
        <v>0</v>
      </c>
      <c r="I177">
        <f>IF('plot data'!$E177=2,prices!$E$19,0)</f>
        <v>0</v>
      </c>
      <c r="J177">
        <f>IF('plot data'!$E177=2,prices!$E$20,0)</f>
        <v>0</v>
      </c>
      <c r="L177">
        <f>IF('plot data'!$E177=3,prices!$F$18,0)</f>
        <v>36</v>
      </c>
      <c r="M177">
        <f>IF('plot data'!$E177=3,prices!$F$19,0)</f>
        <v>27</v>
      </c>
      <c r="N177">
        <f>IF('plot data'!$E177=3,prices!$F$20,0)</f>
        <v>0</v>
      </c>
      <c r="P177">
        <f>IF('plot data'!$E177=4,prices!$G$18,0)</f>
        <v>0</v>
      </c>
      <c r="Q177">
        <f>IF('plot data'!$E177=4,prices!$G$19,0)</f>
        <v>0</v>
      </c>
      <c r="R177">
        <f>IF('plot data'!$E177=4,prices!$G$20,0)</f>
        <v>0</v>
      </c>
      <c r="T177">
        <f t="shared" si="6"/>
        <v>36</v>
      </c>
      <c r="U177">
        <f t="shared" si="7"/>
        <v>27</v>
      </c>
      <c r="V177">
        <f t="shared" si="8"/>
        <v>0</v>
      </c>
    </row>
    <row r="178" spans="1:22" ht="15">
      <c r="A178">
        <v>30201</v>
      </c>
      <c r="B178">
        <v>3100901</v>
      </c>
      <c r="D178">
        <f>IF('plot data'!$E178=1,prices!$D$18,0)</f>
        <v>0</v>
      </c>
      <c r="E178">
        <f>IF('plot data'!$E178=1,prices!$D$19,0)</f>
        <v>0</v>
      </c>
      <c r="F178">
        <f>IF('plot data'!$E178=1,prices!$D$20,0)</f>
        <v>0</v>
      </c>
      <c r="H178">
        <f>IF('plot data'!$E178=2,prices!$E$18,0)</f>
        <v>0</v>
      </c>
      <c r="I178">
        <f>IF('plot data'!$E178=2,prices!$E$19,0)</f>
        <v>0</v>
      </c>
      <c r="J178">
        <f>IF('plot data'!$E178=2,prices!$E$20,0)</f>
        <v>0</v>
      </c>
      <c r="L178">
        <f>IF('plot data'!$E178=3,prices!$F$18,0)</f>
        <v>36</v>
      </c>
      <c r="M178">
        <f>IF('plot data'!$E178=3,prices!$F$19,0)</f>
        <v>27</v>
      </c>
      <c r="N178">
        <f>IF('plot data'!$E178=3,prices!$F$20,0)</f>
        <v>0</v>
      </c>
      <c r="P178">
        <f>IF('plot data'!$E178=4,prices!$G$18,0)</f>
        <v>0</v>
      </c>
      <c r="Q178">
        <f>IF('plot data'!$E178=4,prices!$G$19,0)</f>
        <v>0</v>
      </c>
      <c r="R178">
        <f>IF('plot data'!$E178=4,prices!$G$20,0)</f>
        <v>0</v>
      </c>
      <c r="T178">
        <f t="shared" si="6"/>
        <v>36</v>
      </c>
      <c r="U178">
        <f t="shared" si="7"/>
        <v>27</v>
      </c>
      <c r="V178">
        <f t="shared" si="8"/>
        <v>0</v>
      </c>
    </row>
    <row r="179" spans="1:22" ht="15">
      <c r="A179">
        <v>10503</v>
      </c>
      <c r="B179">
        <v>3080502</v>
      </c>
      <c r="D179">
        <f>IF('plot data'!$E179=1,prices!$D$18,0)</f>
        <v>0</v>
      </c>
      <c r="E179">
        <f>IF('plot data'!$E179=1,prices!$D$19,0)</f>
        <v>0</v>
      </c>
      <c r="F179">
        <f>IF('plot data'!$E179=1,prices!$D$20,0)</f>
        <v>0</v>
      </c>
      <c r="H179">
        <f>IF('plot data'!$E179=2,prices!$E$18,0)</f>
        <v>0</v>
      </c>
      <c r="I179">
        <f>IF('plot data'!$E179=2,prices!$E$19,0)</f>
        <v>0</v>
      </c>
      <c r="J179">
        <f>IF('plot data'!$E179=2,prices!$E$20,0)</f>
        <v>0</v>
      </c>
      <c r="L179">
        <f>IF('plot data'!$E179=3,prices!$F$18,0)</f>
        <v>36</v>
      </c>
      <c r="M179">
        <f>IF('plot data'!$E179=3,prices!$F$19,0)</f>
        <v>27</v>
      </c>
      <c r="N179">
        <f>IF('plot data'!$E179=3,prices!$F$20,0)</f>
        <v>0</v>
      </c>
      <c r="P179">
        <f>IF('plot data'!$E179=4,prices!$G$18,0)</f>
        <v>0</v>
      </c>
      <c r="Q179">
        <f>IF('plot data'!$E179=4,prices!$G$19,0)</f>
        <v>0</v>
      </c>
      <c r="R179">
        <f>IF('plot data'!$E179=4,prices!$G$20,0)</f>
        <v>0</v>
      </c>
      <c r="T179">
        <f t="shared" si="6"/>
        <v>36</v>
      </c>
      <c r="U179">
        <f t="shared" si="7"/>
        <v>27</v>
      </c>
      <c r="V179">
        <f t="shared" si="8"/>
        <v>0</v>
      </c>
    </row>
    <row r="180" spans="1:22" ht="15">
      <c r="A180">
        <v>10304</v>
      </c>
      <c r="B180">
        <v>3040206</v>
      </c>
      <c r="D180">
        <f>IF('plot data'!$E180=1,prices!$D$18,0)</f>
        <v>0</v>
      </c>
      <c r="E180">
        <f>IF('plot data'!$E180=1,prices!$D$19,0)</f>
        <v>0</v>
      </c>
      <c r="F180">
        <f>IF('plot data'!$E180=1,prices!$D$20,0)</f>
        <v>0</v>
      </c>
      <c r="H180">
        <f>IF('plot data'!$E180=2,prices!$E$18,0)</f>
        <v>0</v>
      </c>
      <c r="I180">
        <f>IF('plot data'!$E180=2,prices!$E$19,0)</f>
        <v>0</v>
      </c>
      <c r="J180">
        <f>IF('plot data'!$E180=2,prices!$E$20,0)</f>
        <v>0</v>
      </c>
      <c r="L180">
        <f>IF('plot data'!$E180=3,prices!$F$18,0)</f>
        <v>36</v>
      </c>
      <c r="M180">
        <f>IF('plot data'!$E180=3,prices!$F$19,0)</f>
        <v>27</v>
      </c>
      <c r="N180">
        <f>IF('plot data'!$E180=3,prices!$F$20,0)</f>
        <v>0</v>
      </c>
      <c r="P180">
        <f>IF('plot data'!$E180=4,prices!$G$18,0)</f>
        <v>0</v>
      </c>
      <c r="Q180">
        <f>IF('plot data'!$E180=4,prices!$G$19,0)</f>
        <v>0</v>
      </c>
      <c r="R180">
        <f>IF('plot data'!$E180=4,prices!$G$20,0)</f>
        <v>0</v>
      </c>
      <c r="T180">
        <f t="shared" si="6"/>
        <v>36</v>
      </c>
      <c r="U180">
        <f t="shared" si="7"/>
        <v>27</v>
      </c>
      <c r="V180">
        <f t="shared" si="8"/>
        <v>0</v>
      </c>
    </row>
    <row r="181" spans="1:22" ht="15">
      <c r="A181">
        <v>30205</v>
      </c>
      <c r="B181">
        <v>3020201</v>
      </c>
      <c r="D181">
        <f>IF('plot data'!$E181=1,prices!$D$18,0)</f>
        <v>0</v>
      </c>
      <c r="E181">
        <f>IF('plot data'!$E181=1,prices!$D$19,0)</f>
        <v>0</v>
      </c>
      <c r="F181">
        <f>IF('plot data'!$E181=1,prices!$D$20,0)</f>
        <v>0</v>
      </c>
      <c r="H181">
        <f>IF('plot data'!$E181=2,prices!$E$18,0)</f>
        <v>0</v>
      </c>
      <c r="I181">
        <f>IF('plot data'!$E181=2,prices!$E$19,0)</f>
        <v>0</v>
      </c>
      <c r="J181">
        <f>IF('plot data'!$E181=2,prices!$E$20,0)</f>
        <v>0</v>
      </c>
      <c r="L181">
        <f>IF('plot data'!$E181=3,prices!$F$18,0)</f>
        <v>36</v>
      </c>
      <c r="M181">
        <f>IF('plot data'!$E181=3,prices!$F$19,0)</f>
        <v>27</v>
      </c>
      <c r="N181">
        <f>IF('plot data'!$E181=3,prices!$F$20,0)</f>
        <v>0</v>
      </c>
      <c r="P181">
        <f>IF('plot data'!$E181=4,prices!$G$18,0)</f>
        <v>0</v>
      </c>
      <c r="Q181">
        <f>IF('plot data'!$E181=4,prices!$G$19,0)</f>
        <v>0</v>
      </c>
      <c r="R181">
        <f>IF('plot data'!$E181=4,prices!$G$20,0)</f>
        <v>0</v>
      </c>
      <c r="T181">
        <f t="shared" si="6"/>
        <v>36</v>
      </c>
      <c r="U181">
        <f t="shared" si="7"/>
        <v>27</v>
      </c>
      <c r="V181">
        <f t="shared" si="8"/>
        <v>0</v>
      </c>
    </row>
    <row r="182" spans="1:22" ht="15">
      <c r="A182">
        <v>10302</v>
      </c>
      <c r="B182">
        <v>2020204</v>
      </c>
      <c r="D182">
        <f>IF('plot data'!$E182=1,prices!$D$18,0)</f>
        <v>0</v>
      </c>
      <c r="E182">
        <f>IF('plot data'!$E182=1,prices!$D$19,0)</f>
        <v>0</v>
      </c>
      <c r="F182">
        <f>IF('plot data'!$E182=1,prices!$D$20,0)</f>
        <v>0</v>
      </c>
      <c r="H182">
        <f>IF('plot data'!$E182=2,prices!$E$18,0)</f>
        <v>0</v>
      </c>
      <c r="I182">
        <f>IF('plot data'!$E182=2,prices!$E$19,0)</f>
        <v>0</v>
      </c>
      <c r="J182">
        <f>IF('plot data'!$E182=2,prices!$E$20,0)</f>
        <v>0</v>
      </c>
      <c r="L182">
        <f>IF('plot data'!$E182=3,prices!$F$18,0)</f>
        <v>0</v>
      </c>
      <c r="M182">
        <f>IF('plot data'!$E182=3,prices!$F$19,0)</f>
        <v>0</v>
      </c>
      <c r="N182">
        <f>IF('plot data'!$E182=3,prices!$F$20,0)</f>
        <v>0</v>
      </c>
      <c r="P182">
        <f>IF('plot data'!$E182=4,prices!$G$18,0)</f>
        <v>21</v>
      </c>
      <c r="Q182">
        <f>IF('plot data'!$E182=4,prices!$G$19,0)</f>
        <v>27</v>
      </c>
      <c r="R182">
        <f>IF('plot data'!$E182=4,prices!$G$20,0)</f>
        <v>15</v>
      </c>
      <c r="T182">
        <f t="shared" si="6"/>
        <v>21</v>
      </c>
      <c r="U182">
        <f t="shared" si="7"/>
        <v>27</v>
      </c>
      <c r="V182">
        <f t="shared" si="8"/>
        <v>15</v>
      </c>
    </row>
    <row r="183" spans="1:22" ht="15">
      <c r="A183">
        <v>30402</v>
      </c>
      <c r="B183">
        <v>3080805</v>
      </c>
      <c r="D183">
        <f>IF('plot data'!$E183=1,prices!$D$18,0)</f>
        <v>0</v>
      </c>
      <c r="E183">
        <f>IF('plot data'!$E183=1,prices!$D$19,0)</f>
        <v>0</v>
      </c>
      <c r="F183">
        <f>IF('plot data'!$E183=1,prices!$D$20,0)</f>
        <v>0</v>
      </c>
      <c r="H183">
        <f>IF('plot data'!$E183=2,prices!$E$18,0)</f>
        <v>0</v>
      </c>
      <c r="I183">
        <f>IF('plot data'!$E183=2,prices!$E$19,0)</f>
        <v>0</v>
      </c>
      <c r="J183">
        <f>IF('plot data'!$E183=2,prices!$E$20,0)</f>
        <v>0</v>
      </c>
      <c r="L183">
        <f>IF('plot data'!$E183=3,prices!$F$18,0)</f>
        <v>36</v>
      </c>
      <c r="M183">
        <f>IF('plot data'!$E183=3,prices!$F$19,0)</f>
        <v>27</v>
      </c>
      <c r="N183">
        <f>IF('plot data'!$E183=3,prices!$F$20,0)</f>
        <v>0</v>
      </c>
      <c r="P183">
        <f>IF('plot data'!$E183=4,prices!$G$18,0)</f>
        <v>0</v>
      </c>
      <c r="Q183">
        <f>IF('plot data'!$E183=4,prices!$G$19,0)</f>
        <v>0</v>
      </c>
      <c r="R183">
        <f>IF('plot data'!$E183=4,prices!$G$20,0)</f>
        <v>0</v>
      </c>
      <c r="T183">
        <f t="shared" si="6"/>
        <v>36</v>
      </c>
      <c r="U183">
        <f t="shared" si="7"/>
        <v>27</v>
      </c>
      <c r="V183">
        <f t="shared" si="8"/>
        <v>0</v>
      </c>
    </row>
    <row r="184" spans="1:22" ht="15">
      <c r="A184">
        <v>20206</v>
      </c>
      <c r="B184">
        <v>3030502</v>
      </c>
      <c r="D184">
        <f>IF('plot data'!$E184=1,prices!$D$18,0)</f>
        <v>0</v>
      </c>
      <c r="E184">
        <f>IF('plot data'!$E184=1,prices!$D$19,0)</f>
        <v>0</v>
      </c>
      <c r="F184">
        <f>IF('plot data'!$E184=1,prices!$D$20,0)</f>
        <v>0</v>
      </c>
      <c r="H184">
        <f>IF('plot data'!$E184=2,prices!$E$18,0)</f>
        <v>0</v>
      </c>
      <c r="I184">
        <f>IF('plot data'!$E184=2,prices!$E$19,0)</f>
        <v>0</v>
      </c>
      <c r="J184">
        <f>IF('plot data'!$E184=2,prices!$E$20,0)</f>
        <v>0</v>
      </c>
      <c r="L184">
        <f>IF('plot data'!$E184=3,prices!$F$18,0)</f>
        <v>36</v>
      </c>
      <c r="M184">
        <f>IF('plot data'!$E184=3,prices!$F$19,0)</f>
        <v>27</v>
      </c>
      <c r="N184">
        <f>IF('plot data'!$E184=3,prices!$F$20,0)</f>
        <v>0</v>
      </c>
      <c r="P184">
        <f>IF('plot data'!$E184=4,prices!$G$18,0)</f>
        <v>0</v>
      </c>
      <c r="Q184">
        <f>IF('plot data'!$E184=4,prices!$G$19,0)</f>
        <v>0</v>
      </c>
      <c r="R184">
        <f>IF('plot data'!$E184=4,prices!$G$20,0)</f>
        <v>0</v>
      </c>
      <c r="T184">
        <f t="shared" si="6"/>
        <v>36</v>
      </c>
      <c r="U184">
        <f t="shared" si="7"/>
        <v>27</v>
      </c>
      <c r="V184">
        <f t="shared" si="8"/>
        <v>0</v>
      </c>
    </row>
    <row r="185" spans="1:22" ht="15">
      <c r="A185">
        <v>20501</v>
      </c>
      <c r="B185">
        <v>2040109</v>
      </c>
      <c r="D185">
        <f>IF('plot data'!$E185=1,prices!$D$18,0)</f>
        <v>0</v>
      </c>
      <c r="E185">
        <f>IF('plot data'!$E185=1,prices!$D$19,0)</f>
        <v>0</v>
      </c>
      <c r="F185">
        <f>IF('plot data'!$E185=1,prices!$D$20,0)</f>
        <v>0</v>
      </c>
      <c r="H185">
        <f>IF('plot data'!$E185=2,prices!$E$18,0)</f>
        <v>0</v>
      </c>
      <c r="I185">
        <f>IF('plot data'!$E185=2,prices!$E$19,0)</f>
        <v>0</v>
      </c>
      <c r="J185">
        <f>IF('plot data'!$E185=2,prices!$E$20,0)</f>
        <v>0</v>
      </c>
      <c r="L185">
        <f>IF('plot data'!$E185=3,prices!$F$18,0)</f>
        <v>0</v>
      </c>
      <c r="M185">
        <f>IF('plot data'!$E185=3,prices!$F$19,0)</f>
        <v>0</v>
      </c>
      <c r="N185">
        <f>IF('plot data'!$E185=3,prices!$F$20,0)</f>
        <v>0</v>
      </c>
      <c r="P185">
        <f>IF('plot data'!$E185=4,prices!$G$18,0)</f>
        <v>21</v>
      </c>
      <c r="Q185">
        <f>IF('plot data'!$E185=4,prices!$G$19,0)</f>
        <v>27</v>
      </c>
      <c r="R185">
        <f>IF('plot data'!$E185=4,prices!$G$20,0)</f>
        <v>15</v>
      </c>
      <c r="T185">
        <f t="shared" si="6"/>
        <v>21</v>
      </c>
      <c r="U185">
        <f t="shared" si="7"/>
        <v>27</v>
      </c>
      <c r="V185">
        <f t="shared" si="8"/>
        <v>15</v>
      </c>
    </row>
    <row r="186" spans="1:22" ht="15">
      <c r="A186">
        <v>30405</v>
      </c>
      <c r="B186">
        <v>2020603</v>
      </c>
      <c r="D186">
        <f>IF('plot data'!$E186=1,prices!$D$18,0)</f>
        <v>0</v>
      </c>
      <c r="E186">
        <f>IF('plot data'!$E186=1,prices!$D$19,0)</f>
        <v>0</v>
      </c>
      <c r="F186">
        <f>IF('plot data'!$E186=1,prices!$D$20,0)</f>
        <v>0</v>
      </c>
      <c r="H186">
        <f>IF('plot data'!$E186=2,prices!$E$18,0)</f>
        <v>0</v>
      </c>
      <c r="I186">
        <f>IF('plot data'!$E186=2,prices!$E$19,0)</f>
        <v>0</v>
      </c>
      <c r="J186">
        <f>IF('plot data'!$E186=2,prices!$E$20,0)</f>
        <v>0</v>
      </c>
      <c r="L186">
        <f>IF('plot data'!$E186=3,prices!$F$18,0)</f>
        <v>0</v>
      </c>
      <c r="M186">
        <f>IF('plot data'!$E186=3,prices!$F$19,0)</f>
        <v>0</v>
      </c>
      <c r="N186">
        <f>IF('plot data'!$E186=3,prices!$F$20,0)</f>
        <v>0</v>
      </c>
      <c r="P186">
        <f>IF('plot data'!$E186=4,prices!$G$18,0)</f>
        <v>21</v>
      </c>
      <c r="Q186">
        <f>IF('plot data'!$E186=4,prices!$G$19,0)</f>
        <v>27</v>
      </c>
      <c r="R186">
        <f>IF('plot data'!$E186=4,prices!$G$20,0)</f>
        <v>15</v>
      </c>
      <c r="T186">
        <f t="shared" si="6"/>
        <v>21</v>
      </c>
      <c r="U186">
        <f t="shared" si="7"/>
        <v>27</v>
      </c>
      <c r="V186">
        <f t="shared" si="8"/>
        <v>15</v>
      </c>
    </row>
    <row r="187" spans="1:22" ht="15">
      <c r="A187">
        <v>30309</v>
      </c>
      <c r="B187">
        <v>2020701</v>
      </c>
      <c r="D187">
        <f>IF('plot data'!$E187=1,prices!$D$18,0)</f>
        <v>0</v>
      </c>
      <c r="E187">
        <f>IF('plot data'!$E187=1,prices!$D$19,0)</f>
        <v>0</v>
      </c>
      <c r="F187">
        <f>IF('plot data'!$E187=1,prices!$D$20,0)</f>
        <v>0</v>
      </c>
      <c r="H187">
        <f>IF('plot data'!$E187=2,prices!$E$18,0)</f>
        <v>0</v>
      </c>
      <c r="I187">
        <f>IF('plot data'!$E187=2,prices!$E$19,0)</f>
        <v>0</v>
      </c>
      <c r="J187">
        <f>IF('plot data'!$E187=2,prices!$E$20,0)</f>
        <v>0</v>
      </c>
      <c r="L187">
        <f>IF('plot data'!$E187=3,prices!$F$18,0)</f>
        <v>0</v>
      </c>
      <c r="M187">
        <f>IF('plot data'!$E187=3,prices!$F$19,0)</f>
        <v>0</v>
      </c>
      <c r="N187">
        <f>IF('plot data'!$E187=3,prices!$F$20,0)</f>
        <v>0</v>
      </c>
      <c r="P187">
        <f>IF('plot data'!$E187=4,prices!$G$18,0)</f>
        <v>21</v>
      </c>
      <c r="Q187">
        <f>IF('plot data'!$E187=4,prices!$G$19,0)</f>
        <v>27</v>
      </c>
      <c r="R187">
        <f>IF('plot data'!$E187=4,prices!$G$20,0)</f>
        <v>15</v>
      </c>
      <c r="T187">
        <f t="shared" si="6"/>
        <v>21</v>
      </c>
      <c r="U187">
        <f t="shared" si="7"/>
        <v>27</v>
      </c>
      <c r="V187">
        <f t="shared" si="8"/>
        <v>15</v>
      </c>
    </row>
    <row r="188" spans="1:22" ht="15">
      <c r="A188">
        <v>31008</v>
      </c>
      <c r="B188">
        <v>2020402</v>
      </c>
      <c r="D188">
        <f>IF('plot data'!$E188=1,prices!$D$18,0)</f>
        <v>0</v>
      </c>
      <c r="E188">
        <f>IF('plot data'!$E188=1,prices!$D$19,0)</f>
        <v>0</v>
      </c>
      <c r="F188">
        <f>IF('plot data'!$E188=1,prices!$D$20,0)</f>
        <v>0</v>
      </c>
      <c r="H188">
        <f>IF('plot data'!$E188=2,prices!$E$18,0)</f>
        <v>0</v>
      </c>
      <c r="I188">
        <f>IF('plot data'!$E188=2,prices!$E$19,0)</f>
        <v>0</v>
      </c>
      <c r="J188">
        <f>IF('plot data'!$E188=2,prices!$E$20,0)</f>
        <v>0</v>
      </c>
      <c r="L188">
        <f>IF('plot data'!$E188=3,prices!$F$18,0)</f>
        <v>0</v>
      </c>
      <c r="M188">
        <f>IF('plot data'!$E188=3,prices!$F$19,0)</f>
        <v>0</v>
      </c>
      <c r="N188">
        <f>IF('plot data'!$E188=3,prices!$F$20,0)</f>
        <v>0</v>
      </c>
      <c r="P188">
        <f>IF('plot data'!$E188=4,prices!$G$18,0)</f>
        <v>21</v>
      </c>
      <c r="Q188">
        <f>IF('plot data'!$E188=4,prices!$G$19,0)</f>
        <v>27</v>
      </c>
      <c r="R188">
        <f>IF('plot data'!$E188=4,prices!$G$20,0)</f>
        <v>15</v>
      </c>
      <c r="T188">
        <f t="shared" si="6"/>
        <v>21</v>
      </c>
      <c r="U188">
        <f t="shared" si="7"/>
        <v>27</v>
      </c>
      <c r="V188">
        <f t="shared" si="8"/>
        <v>15</v>
      </c>
    </row>
    <row r="189" spans="1:22" ht="15">
      <c r="A189">
        <v>10201</v>
      </c>
      <c r="B189">
        <v>1060103</v>
      </c>
      <c r="D189">
        <f>IF('plot data'!$E189=1,prices!$D$18,0)</f>
        <v>0</v>
      </c>
      <c r="E189">
        <f>IF('plot data'!$E189=1,prices!$D$19,0)</f>
        <v>0</v>
      </c>
      <c r="F189">
        <f>IF('plot data'!$E189=1,prices!$D$20,0)</f>
        <v>0</v>
      </c>
      <c r="H189">
        <f>IF('plot data'!$E189=2,prices!$E$18,0)</f>
        <v>0</v>
      </c>
      <c r="I189">
        <f>IF('plot data'!$E189=2,prices!$E$19,0)</f>
        <v>0</v>
      </c>
      <c r="J189">
        <f>IF('plot data'!$E189=2,prices!$E$20,0)</f>
        <v>0</v>
      </c>
      <c r="L189">
        <f>IF('plot data'!$E189=3,prices!$F$18,0)</f>
        <v>0</v>
      </c>
      <c r="M189">
        <f>IF('plot data'!$E189=3,prices!$F$19,0)</f>
        <v>0</v>
      </c>
      <c r="N189">
        <f>IF('plot data'!$E189=3,prices!$F$20,0)</f>
        <v>0</v>
      </c>
      <c r="P189">
        <f>IF('plot data'!$E189=4,prices!$G$18,0)</f>
        <v>21</v>
      </c>
      <c r="Q189">
        <f>IF('plot data'!$E189=4,prices!$G$19,0)</f>
        <v>27</v>
      </c>
      <c r="R189">
        <f>IF('plot data'!$E189=4,prices!$G$20,0)</f>
        <v>15</v>
      </c>
      <c r="T189">
        <f t="shared" si="6"/>
        <v>21</v>
      </c>
      <c r="U189">
        <f t="shared" si="7"/>
        <v>27</v>
      </c>
      <c r="V189">
        <f t="shared" si="8"/>
        <v>15</v>
      </c>
    </row>
    <row r="190" spans="1:22" ht="15">
      <c r="A190">
        <v>30407</v>
      </c>
      <c r="B190">
        <v>1020504</v>
      </c>
      <c r="D190">
        <f>IF('plot data'!$E190=1,prices!$D$18,0)</f>
        <v>0</v>
      </c>
      <c r="E190">
        <f>IF('plot data'!$E190=1,prices!$D$19,0)</f>
        <v>0</v>
      </c>
      <c r="F190">
        <f>IF('plot data'!$E190=1,prices!$D$20,0)</f>
        <v>0</v>
      </c>
      <c r="H190">
        <f>IF('plot data'!$E190=2,prices!$E$18,0)</f>
        <v>0</v>
      </c>
      <c r="I190">
        <f>IF('plot data'!$E190=2,prices!$E$19,0)</f>
        <v>0</v>
      </c>
      <c r="J190">
        <f>IF('plot data'!$E190=2,prices!$E$20,0)</f>
        <v>0</v>
      </c>
      <c r="L190">
        <f>IF('plot data'!$E190=3,prices!$F$18,0)</f>
        <v>36</v>
      </c>
      <c r="M190">
        <f>IF('plot data'!$E190=3,prices!$F$19,0)</f>
        <v>27</v>
      </c>
      <c r="N190">
        <f>IF('plot data'!$E190=3,prices!$F$20,0)</f>
        <v>0</v>
      </c>
      <c r="P190">
        <f>IF('plot data'!$E190=4,prices!$G$18,0)</f>
        <v>0</v>
      </c>
      <c r="Q190">
        <f>IF('plot data'!$E190=4,prices!$G$19,0)</f>
        <v>0</v>
      </c>
      <c r="R190">
        <f>IF('plot data'!$E190=4,prices!$G$20,0)</f>
        <v>0</v>
      </c>
      <c r="T190">
        <f t="shared" si="6"/>
        <v>36</v>
      </c>
      <c r="U190">
        <f t="shared" si="7"/>
        <v>27</v>
      </c>
      <c r="V190">
        <f t="shared" si="8"/>
        <v>0</v>
      </c>
    </row>
    <row r="191" spans="1:22" ht="15">
      <c r="A191">
        <v>30101</v>
      </c>
      <c r="B191">
        <v>3080601</v>
      </c>
      <c r="D191">
        <f>IF('plot data'!$E191=1,prices!$D$18,0)</f>
        <v>0</v>
      </c>
      <c r="E191">
        <f>IF('plot data'!$E191=1,prices!$D$19,0)</f>
        <v>0</v>
      </c>
      <c r="F191">
        <f>IF('plot data'!$E191=1,prices!$D$20,0)</f>
        <v>0</v>
      </c>
      <c r="H191">
        <f>IF('plot data'!$E191=2,prices!$E$18,0)</f>
        <v>0</v>
      </c>
      <c r="I191">
        <f>IF('plot data'!$E191=2,prices!$E$19,0)</f>
        <v>0</v>
      </c>
      <c r="J191">
        <f>IF('plot data'!$E191=2,prices!$E$20,0)</f>
        <v>0</v>
      </c>
      <c r="L191">
        <f>IF('plot data'!$E191=3,prices!$F$18,0)</f>
        <v>36</v>
      </c>
      <c r="M191">
        <f>IF('plot data'!$E191=3,prices!$F$19,0)</f>
        <v>27</v>
      </c>
      <c r="N191">
        <f>IF('plot data'!$E191=3,prices!$F$20,0)</f>
        <v>0</v>
      </c>
      <c r="P191">
        <f>IF('plot data'!$E191=4,prices!$G$18,0)</f>
        <v>0</v>
      </c>
      <c r="Q191">
        <f>IF('plot data'!$E191=4,prices!$G$19,0)</f>
        <v>0</v>
      </c>
      <c r="R191">
        <f>IF('plot data'!$E191=4,prices!$G$20,0)</f>
        <v>0</v>
      </c>
      <c r="T191">
        <f t="shared" si="6"/>
        <v>36</v>
      </c>
      <c r="U191">
        <f t="shared" si="7"/>
        <v>27</v>
      </c>
      <c r="V191">
        <f t="shared" si="8"/>
        <v>0</v>
      </c>
    </row>
    <row r="192" spans="1:22" ht="15">
      <c r="A192">
        <v>10105</v>
      </c>
      <c r="B192">
        <v>3101001</v>
      </c>
      <c r="D192">
        <f>IF('plot data'!$E192=1,prices!$D$18,0)</f>
        <v>0</v>
      </c>
      <c r="E192">
        <f>IF('plot data'!$E192=1,prices!$D$19,0)</f>
        <v>0</v>
      </c>
      <c r="F192">
        <f>IF('plot data'!$E192=1,prices!$D$20,0)</f>
        <v>0</v>
      </c>
      <c r="H192">
        <f>IF('plot data'!$E192=2,prices!$E$18,0)</f>
        <v>0</v>
      </c>
      <c r="I192">
        <f>IF('plot data'!$E192=2,prices!$E$19,0)</f>
        <v>0</v>
      </c>
      <c r="J192">
        <f>IF('plot data'!$E192=2,prices!$E$20,0)</f>
        <v>0</v>
      </c>
      <c r="L192">
        <f>IF('plot data'!$E192=3,prices!$F$18,0)</f>
        <v>36</v>
      </c>
      <c r="M192">
        <f>IF('plot data'!$E192=3,prices!$F$19,0)</f>
        <v>27</v>
      </c>
      <c r="N192">
        <f>IF('plot data'!$E192=3,prices!$F$20,0)</f>
        <v>0</v>
      </c>
      <c r="P192">
        <f>IF('plot data'!$E192=4,prices!$G$18,0)</f>
        <v>0</v>
      </c>
      <c r="Q192">
        <f>IF('plot data'!$E192=4,prices!$G$19,0)</f>
        <v>0</v>
      </c>
      <c r="R192">
        <f>IF('plot data'!$E192=4,prices!$G$20,0)</f>
        <v>0</v>
      </c>
      <c r="T192">
        <f t="shared" si="6"/>
        <v>36</v>
      </c>
      <c r="U192">
        <f t="shared" si="7"/>
        <v>27</v>
      </c>
      <c r="V192">
        <f t="shared" si="8"/>
        <v>0</v>
      </c>
    </row>
    <row r="193" spans="1:22" ht="15">
      <c r="A193">
        <v>31202</v>
      </c>
      <c r="B193">
        <v>2020403</v>
      </c>
      <c r="D193">
        <f>IF('plot data'!$E193=1,prices!$D$18,0)</f>
        <v>0</v>
      </c>
      <c r="E193">
        <f>IF('plot data'!$E193=1,prices!$D$19,0)</f>
        <v>0</v>
      </c>
      <c r="F193">
        <f>IF('plot data'!$E193=1,prices!$D$20,0)</f>
        <v>0</v>
      </c>
      <c r="H193">
        <f>IF('plot data'!$E193=2,prices!$E$18,0)</f>
        <v>0</v>
      </c>
      <c r="I193">
        <f>IF('plot data'!$E193=2,prices!$E$19,0)</f>
        <v>0</v>
      </c>
      <c r="J193">
        <f>IF('plot data'!$E193=2,prices!$E$20,0)</f>
        <v>0</v>
      </c>
      <c r="L193">
        <f>IF('plot data'!$E193=3,prices!$F$18,0)</f>
        <v>0</v>
      </c>
      <c r="M193">
        <f>IF('plot data'!$E193=3,prices!$F$19,0)</f>
        <v>0</v>
      </c>
      <c r="N193">
        <f>IF('plot data'!$E193=3,prices!$F$20,0)</f>
        <v>0</v>
      </c>
      <c r="P193">
        <f>IF('plot data'!$E193=4,prices!$G$18,0)</f>
        <v>21</v>
      </c>
      <c r="Q193">
        <f>IF('plot data'!$E193=4,prices!$G$19,0)</f>
        <v>27</v>
      </c>
      <c r="R193">
        <f>IF('plot data'!$E193=4,prices!$G$20,0)</f>
        <v>15</v>
      </c>
      <c r="T193">
        <f t="shared" si="6"/>
        <v>21</v>
      </c>
      <c r="U193">
        <f t="shared" si="7"/>
        <v>27</v>
      </c>
      <c r="V193">
        <f t="shared" si="8"/>
        <v>15</v>
      </c>
    </row>
    <row r="194" spans="1:22" ht="15">
      <c r="A194">
        <v>31004</v>
      </c>
      <c r="B194">
        <v>3020205</v>
      </c>
      <c r="D194">
        <f>IF('plot data'!$E194=1,prices!$D$18,0)</f>
        <v>0</v>
      </c>
      <c r="E194">
        <f>IF('plot data'!$E194=1,prices!$D$19,0)</f>
        <v>0</v>
      </c>
      <c r="F194">
        <f>IF('plot data'!$E194=1,prices!$D$20,0)</f>
        <v>0</v>
      </c>
      <c r="H194">
        <f>IF('plot data'!$E194=2,prices!$E$18,0)</f>
        <v>0</v>
      </c>
      <c r="I194">
        <f>IF('plot data'!$E194=2,prices!$E$19,0)</f>
        <v>0</v>
      </c>
      <c r="J194">
        <f>IF('plot data'!$E194=2,prices!$E$20,0)</f>
        <v>0</v>
      </c>
      <c r="L194">
        <f>IF('plot data'!$E194=3,prices!$F$18,0)</f>
        <v>36</v>
      </c>
      <c r="M194">
        <f>IF('plot data'!$E194=3,prices!$F$19,0)</f>
        <v>27</v>
      </c>
      <c r="N194">
        <f>IF('plot data'!$E194=3,prices!$F$20,0)</f>
        <v>0</v>
      </c>
      <c r="P194">
        <f>IF('plot data'!$E194=4,prices!$G$18,0)</f>
        <v>0</v>
      </c>
      <c r="Q194">
        <f>IF('plot data'!$E194=4,prices!$G$19,0)</f>
        <v>0</v>
      </c>
      <c r="R194">
        <f>IF('plot data'!$E194=4,prices!$G$20,0)</f>
        <v>0</v>
      </c>
      <c r="T194">
        <f t="shared" si="6"/>
        <v>36</v>
      </c>
      <c r="U194">
        <f t="shared" si="7"/>
        <v>27</v>
      </c>
      <c r="V194">
        <f t="shared" si="8"/>
        <v>0</v>
      </c>
    </row>
    <row r="195" spans="1:22" ht="15">
      <c r="A195">
        <v>10101</v>
      </c>
      <c r="B195">
        <v>3120101</v>
      </c>
      <c r="D195">
        <f>IF('plot data'!$E195=1,prices!$D$18,0)</f>
        <v>0</v>
      </c>
      <c r="E195">
        <f>IF('plot data'!$E195=1,prices!$D$19,0)</f>
        <v>0</v>
      </c>
      <c r="F195">
        <f>IF('plot data'!$E195=1,prices!$D$20,0)</f>
        <v>0</v>
      </c>
      <c r="H195">
        <f>IF('plot data'!$E195=2,prices!$E$18,0)</f>
        <v>0</v>
      </c>
      <c r="I195">
        <f>IF('plot data'!$E195=2,prices!$E$19,0)</f>
        <v>0</v>
      </c>
      <c r="J195">
        <f>IF('plot data'!$E195=2,prices!$E$20,0)</f>
        <v>0</v>
      </c>
      <c r="L195">
        <f>IF('plot data'!$E195=3,prices!$F$18,0)</f>
        <v>36</v>
      </c>
      <c r="M195">
        <f>IF('plot data'!$E195=3,prices!$F$19,0)</f>
        <v>27</v>
      </c>
      <c r="N195">
        <f>IF('plot data'!$E195=3,prices!$F$20,0)</f>
        <v>0</v>
      </c>
      <c r="P195">
        <f>IF('plot data'!$E195=4,prices!$G$18,0)</f>
        <v>0</v>
      </c>
      <c r="Q195">
        <f>IF('plot data'!$E195=4,prices!$G$19,0)</f>
        <v>0</v>
      </c>
      <c r="R195">
        <f>IF('plot data'!$E195=4,prices!$G$20,0)</f>
        <v>0</v>
      </c>
      <c r="T195">
        <f aca="true" t="shared" si="9" ref="T195:T201">D195+H195+L195+P195</f>
        <v>36</v>
      </c>
      <c r="U195">
        <f aca="true" t="shared" si="10" ref="U195:U201">E195+I195+M195+Q195</f>
        <v>27</v>
      </c>
      <c r="V195">
        <f aca="true" t="shared" si="11" ref="V195:V201">F195+J195+N195+R195</f>
        <v>0</v>
      </c>
    </row>
    <row r="196" spans="1:22" ht="15">
      <c r="A196">
        <v>10103</v>
      </c>
      <c r="B196">
        <v>3080203</v>
      </c>
      <c r="D196">
        <f>IF('plot data'!$E196=1,prices!$D$18,0)</f>
        <v>0</v>
      </c>
      <c r="E196">
        <f>IF('plot data'!$E196=1,prices!$D$19,0)</f>
        <v>0</v>
      </c>
      <c r="F196">
        <f>IF('plot data'!$E196=1,prices!$D$20,0)</f>
        <v>0</v>
      </c>
      <c r="H196">
        <f>IF('plot data'!$E196=2,prices!$E$18,0)</f>
        <v>0</v>
      </c>
      <c r="I196">
        <f>IF('plot data'!$E196=2,prices!$E$19,0)</f>
        <v>0</v>
      </c>
      <c r="J196">
        <f>IF('plot data'!$E196=2,prices!$E$20,0)</f>
        <v>0</v>
      </c>
      <c r="L196">
        <f>IF('plot data'!$E196=3,prices!$F$18,0)</f>
        <v>36</v>
      </c>
      <c r="M196">
        <f>IF('plot data'!$E196=3,prices!$F$19,0)</f>
        <v>27</v>
      </c>
      <c r="N196">
        <f>IF('plot data'!$E196=3,prices!$F$20,0)</f>
        <v>0</v>
      </c>
      <c r="P196">
        <f>IF('plot data'!$E196=4,prices!$G$18,0)</f>
        <v>0</v>
      </c>
      <c r="Q196">
        <f>IF('plot data'!$E196=4,prices!$G$19,0)</f>
        <v>0</v>
      </c>
      <c r="R196">
        <f>IF('plot data'!$E196=4,prices!$G$20,0)</f>
        <v>0</v>
      </c>
      <c r="T196">
        <f t="shared" si="9"/>
        <v>36</v>
      </c>
      <c r="U196">
        <f t="shared" si="10"/>
        <v>27</v>
      </c>
      <c r="V196">
        <f t="shared" si="11"/>
        <v>0</v>
      </c>
    </row>
    <row r="197" spans="1:22" ht="15">
      <c r="A197">
        <v>20203</v>
      </c>
      <c r="B197">
        <v>1040203</v>
      </c>
      <c r="D197">
        <f>IF('plot data'!$E197=1,prices!$D$18,0)</f>
        <v>0</v>
      </c>
      <c r="E197">
        <f>IF('plot data'!$E197=1,prices!$D$19,0)</f>
        <v>0</v>
      </c>
      <c r="F197">
        <f>IF('plot data'!$E197=1,prices!$D$20,0)</f>
        <v>0</v>
      </c>
      <c r="H197">
        <f>IF('plot data'!$E197=2,prices!$E$18,0)</f>
        <v>0</v>
      </c>
      <c r="I197">
        <f>IF('plot data'!$E197=2,prices!$E$19,0)</f>
        <v>0</v>
      </c>
      <c r="J197">
        <f>IF('plot data'!$E197=2,prices!$E$20,0)</f>
        <v>0</v>
      </c>
      <c r="L197">
        <f>IF('plot data'!$E197=3,prices!$F$18,0)</f>
        <v>0</v>
      </c>
      <c r="M197">
        <f>IF('plot data'!$E197=3,prices!$F$19,0)</f>
        <v>0</v>
      </c>
      <c r="N197">
        <f>IF('plot data'!$E197=3,prices!$F$20,0)</f>
        <v>0</v>
      </c>
      <c r="P197">
        <f>IF('plot data'!$E197=4,prices!$G$18,0)</f>
        <v>21</v>
      </c>
      <c r="Q197">
        <f>IF('plot data'!$E197=4,prices!$G$19,0)</f>
        <v>27</v>
      </c>
      <c r="R197">
        <f>IF('plot data'!$E197=4,prices!$G$20,0)</f>
        <v>15</v>
      </c>
      <c r="T197">
        <f t="shared" si="9"/>
        <v>21</v>
      </c>
      <c r="U197">
        <f t="shared" si="10"/>
        <v>27</v>
      </c>
      <c r="V197">
        <f t="shared" si="11"/>
        <v>15</v>
      </c>
    </row>
    <row r="198" spans="1:22" ht="15">
      <c r="A198">
        <v>30801</v>
      </c>
      <c r="B198">
        <v>3020503</v>
      </c>
      <c r="D198">
        <f>IF('plot data'!$E198=1,prices!$D$18,0)</f>
        <v>0</v>
      </c>
      <c r="E198">
        <f>IF('plot data'!$E198=1,prices!$D$19,0)</f>
        <v>0</v>
      </c>
      <c r="F198">
        <f>IF('plot data'!$E198=1,prices!$D$20,0)</f>
        <v>0</v>
      </c>
      <c r="H198">
        <f>IF('plot data'!$E198=2,prices!$E$18,0)</f>
        <v>0</v>
      </c>
      <c r="I198">
        <f>IF('plot data'!$E198=2,prices!$E$19,0)</f>
        <v>0</v>
      </c>
      <c r="J198">
        <f>IF('plot data'!$E198=2,prices!$E$20,0)</f>
        <v>0</v>
      </c>
      <c r="L198">
        <f>IF('plot data'!$E198=3,prices!$F$18,0)</f>
        <v>36</v>
      </c>
      <c r="M198">
        <f>IF('plot data'!$E198=3,prices!$F$19,0)</f>
        <v>27</v>
      </c>
      <c r="N198">
        <f>IF('plot data'!$E198=3,prices!$F$20,0)</f>
        <v>0</v>
      </c>
      <c r="P198">
        <f>IF('plot data'!$E198=4,prices!$G$18,0)</f>
        <v>0</v>
      </c>
      <c r="Q198">
        <f>IF('plot data'!$E198=4,prices!$G$19,0)</f>
        <v>0</v>
      </c>
      <c r="R198">
        <f>IF('plot data'!$E198=4,prices!$G$20,0)</f>
        <v>0</v>
      </c>
      <c r="T198">
        <f t="shared" si="9"/>
        <v>36</v>
      </c>
      <c r="U198">
        <f t="shared" si="10"/>
        <v>27</v>
      </c>
      <c r="V198">
        <f t="shared" si="11"/>
        <v>0</v>
      </c>
    </row>
    <row r="199" spans="1:22" ht="15">
      <c r="A199">
        <v>31203</v>
      </c>
      <c r="B199">
        <v>1060201</v>
      </c>
      <c r="D199">
        <f>IF('plot data'!$E199=1,prices!$D$18,0)</f>
        <v>0</v>
      </c>
      <c r="E199">
        <f>IF('plot data'!$E199=1,prices!$D$19,0)</f>
        <v>0</v>
      </c>
      <c r="F199">
        <f>IF('plot data'!$E199=1,prices!$D$20,0)</f>
        <v>0</v>
      </c>
      <c r="H199">
        <f>IF('plot data'!$E199=2,prices!$E$18,0)</f>
        <v>0</v>
      </c>
      <c r="I199">
        <f>IF('plot data'!$E199=2,prices!$E$19,0)</f>
        <v>0</v>
      </c>
      <c r="J199">
        <f>IF('plot data'!$E199=2,prices!$E$20,0)</f>
        <v>0</v>
      </c>
      <c r="L199">
        <f>IF('plot data'!$E199=3,prices!$F$18,0)</f>
        <v>36</v>
      </c>
      <c r="M199">
        <f>IF('plot data'!$E199=3,prices!$F$19,0)</f>
        <v>27</v>
      </c>
      <c r="N199">
        <f>IF('plot data'!$E199=3,prices!$F$20,0)</f>
        <v>0</v>
      </c>
      <c r="P199">
        <f>IF('plot data'!$E199=4,prices!$G$18,0)</f>
        <v>0</v>
      </c>
      <c r="Q199">
        <f>IF('plot data'!$E199=4,prices!$G$19,0)</f>
        <v>0</v>
      </c>
      <c r="R199">
        <f>IF('plot data'!$E199=4,prices!$G$20,0)</f>
        <v>0</v>
      </c>
      <c r="T199">
        <f t="shared" si="9"/>
        <v>36</v>
      </c>
      <c r="U199">
        <f t="shared" si="10"/>
        <v>27</v>
      </c>
      <c r="V199">
        <f t="shared" si="11"/>
        <v>0</v>
      </c>
    </row>
    <row r="200" spans="1:22" ht="15">
      <c r="A200">
        <v>10501</v>
      </c>
      <c r="B200">
        <v>2010303</v>
      </c>
      <c r="D200">
        <f>IF('plot data'!$E200=1,prices!$D$18,0)</f>
        <v>0</v>
      </c>
      <c r="E200">
        <f>IF('plot data'!$E200=1,prices!$D$19,0)</f>
        <v>0</v>
      </c>
      <c r="F200">
        <f>IF('plot data'!$E200=1,prices!$D$20,0)</f>
        <v>0</v>
      </c>
      <c r="H200">
        <f>IF('plot data'!$E200=2,prices!$E$18,0)</f>
        <v>0</v>
      </c>
      <c r="I200">
        <f>IF('plot data'!$E200=2,prices!$E$19,0)</f>
        <v>0</v>
      </c>
      <c r="J200">
        <f>IF('plot data'!$E200=2,prices!$E$20,0)</f>
        <v>0</v>
      </c>
      <c r="L200">
        <f>IF('plot data'!$E200=3,prices!$F$18,0)</f>
        <v>0</v>
      </c>
      <c r="M200">
        <f>IF('plot data'!$E200=3,prices!$F$19,0)</f>
        <v>0</v>
      </c>
      <c r="N200">
        <f>IF('plot data'!$E200=3,prices!$F$20,0)</f>
        <v>0</v>
      </c>
      <c r="P200">
        <f>IF('plot data'!$E200=4,prices!$G$18,0)</f>
        <v>21</v>
      </c>
      <c r="Q200">
        <f>IF('plot data'!$E200=4,prices!$G$19,0)</f>
        <v>27</v>
      </c>
      <c r="R200">
        <f>IF('plot data'!$E200=4,prices!$G$20,0)</f>
        <v>15</v>
      </c>
      <c r="T200">
        <f t="shared" si="9"/>
        <v>21</v>
      </c>
      <c r="U200">
        <f t="shared" si="10"/>
        <v>27</v>
      </c>
      <c r="V200">
        <f t="shared" si="11"/>
        <v>15</v>
      </c>
    </row>
    <row r="201" spans="1:22" ht="15">
      <c r="A201">
        <v>20301</v>
      </c>
      <c r="B201">
        <v>3080403</v>
      </c>
      <c r="D201">
        <f>IF('plot data'!$E201=1,prices!$D$18,0)</f>
        <v>0</v>
      </c>
      <c r="E201">
        <f>IF('plot data'!$E201=1,prices!$D$19,0)</f>
        <v>0</v>
      </c>
      <c r="F201">
        <f>IF('plot data'!$E201=1,prices!$D$20,0)</f>
        <v>0</v>
      </c>
      <c r="H201">
        <f>IF('plot data'!$E201=2,prices!$E$18,0)</f>
        <v>0</v>
      </c>
      <c r="I201">
        <f>IF('plot data'!$E201=2,prices!$E$19,0)</f>
        <v>0</v>
      </c>
      <c r="J201">
        <f>IF('plot data'!$E201=2,prices!$E$20,0)</f>
        <v>0</v>
      </c>
      <c r="L201">
        <f>IF('plot data'!$E201=3,prices!$F$18,0)</f>
        <v>36</v>
      </c>
      <c r="M201">
        <f>IF('plot data'!$E201=3,prices!$F$19,0)</f>
        <v>27</v>
      </c>
      <c r="N201">
        <f>IF('plot data'!$E201=3,prices!$F$20,0)</f>
        <v>0</v>
      </c>
      <c r="P201">
        <f>IF('plot data'!$E201=4,prices!$G$18,0)</f>
        <v>0</v>
      </c>
      <c r="Q201">
        <f>IF('plot data'!$E201=4,prices!$G$19,0)</f>
        <v>0</v>
      </c>
      <c r="R201">
        <f>IF('plot data'!$E201=4,prices!$G$20,0)</f>
        <v>0</v>
      </c>
      <c r="T201">
        <f t="shared" si="9"/>
        <v>36</v>
      </c>
      <c r="U201">
        <f t="shared" si="10"/>
        <v>27</v>
      </c>
      <c r="V201">
        <f t="shared" si="1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3" ht="15">
      <c r="A1" s="3" t="s">
        <v>131</v>
      </c>
      <c r="B1" s="3" t="s">
        <v>133</v>
      </c>
      <c r="C1" s="3" t="s">
        <v>134</v>
      </c>
    </row>
    <row r="2" spans="1:3" ht="15">
      <c r="A2" s="19">
        <v>50</v>
      </c>
      <c r="B2" s="1">
        <v>14</v>
      </c>
      <c r="C2" s="20">
        <v>0.07035175879396985</v>
      </c>
    </row>
    <row r="3" spans="1:3" ht="15">
      <c r="A3" s="19">
        <v>100</v>
      </c>
      <c r="B3" s="1">
        <v>76</v>
      </c>
      <c r="C3" s="20">
        <v>0.45226130653266333</v>
      </c>
    </row>
    <row r="4" spans="1:3" ht="15">
      <c r="A4" s="19">
        <v>150</v>
      </c>
      <c r="B4" s="1">
        <v>39</v>
      </c>
      <c r="C4" s="20">
        <v>0.6482412060301508</v>
      </c>
    </row>
    <row r="5" spans="1:3" ht="15">
      <c r="A5" s="19">
        <v>200</v>
      </c>
      <c r="B5" s="1">
        <v>25</v>
      </c>
      <c r="C5" s="20">
        <v>0.7738693467336684</v>
      </c>
    </row>
    <row r="6" spans="1:3" ht="15">
      <c r="A6" s="19">
        <v>250</v>
      </c>
      <c r="B6" s="1">
        <v>16</v>
      </c>
      <c r="C6" s="20">
        <v>0.8542713567839196</v>
      </c>
    </row>
    <row r="7" spans="1:3" ht="15">
      <c r="A7" s="19">
        <v>300</v>
      </c>
      <c r="B7" s="1">
        <v>6</v>
      </c>
      <c r="C7" s="20">
        <v>0.8844221105527639</v>
      </c>
    </row>
    <row r="8" spans="1:3" ht="15">
      <c r="A8" s="19">
        <v>350</v>
      </c>
      <c r="B8" s="1">
        <v>8</v>
      </c>
      <c r="C8" s="20">
        <v>0.9246231155778895</v>
      </c>
    </row>
    <row r="9" spans="1:3" ht="15">
      <c r="A9" s="19">
        <v>400</v>
      </c>
      <c r="B9" s="1">
        <v>4</v>
      </c>
      <c r="C9" s="20">
        <v>0.9447236180904522</v>
      </c>
    </row>
    <row r="10" spans="1:3" ht="15.75" thickBot="1">
      <c r="A10" s="2" t="s">
        <v>132</v>
      </c>
      <c r="B10" s="2">
        <v>11</v>
      </c>
      <c r="C10" s="21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03"/>
  <sheetViews>
    <sheetView zoomScalePageLayoutView="0" workbookViewId="0" topLeftCell="A1">
      <pane xSplit="2" ySplit="1" topLeftCell="A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12" sqref="AL12"/>
    </sheetView>
  </sheetViews>
  <sheetFormatPr defaultColWidth="9.140625" defaultRowHeight="15"/>
  <cols>
    <col min="32" max="32" width="8.28125" style="0" customWidth="1"/>
  </cols>
  <sheetData>
    <row r="1" spans="1:35" ht="15">
      <c r="A1" t="str">
        <f>'plot data'!A1</f>
        <v>id</v>
      </c>
      <c r="B1" t="str">
        <f>'plot data'!B1</f>
        <v>plot_id</v>
      </c>
      <c r="D1" t="s">
        <v>18</v>
      </c>
      <c r="E1" t="s">
        <v>107</v>
      </c>
      <c r="G1" t="s">
        <v>103</v>
      </c>
      <c r="I1" t="s">
        <v>104</v>
      </c>
      <c r="J1" t="s">
        <v>105</v>
      </c>
      <c r="K1" t="s">
        <v>106</v>
      </c>
      <c r="M1" t="s">
        <v>89</v>
      </c>
      <c r="N1" t="s">
        <v>128</v>
      </c>
      <c r="P1" t="s">
        <v>110</v>
      </c>
      <c r="Q1" t="s">
        <v>112</v>
      </c>
      <c r="R1" t="s">
        <v>114</v>
      </c>
      <c r="T1" t="s">
        <v>111</v>
      </c>
      <c r="U1" t="s">
        <v>113</v>
      </c>
      <c r="V1" t="s">
        <v>115</v>
      </c>
      <c r="X1" t="s">
        <v>116</v>
      </c>
      <c r="Y1" t="s">
        <v>117</v>
      </c>
      <c r="Z1" t="s">
        <v>118</v>
      </c>
      <c r="AB1" t="s">
        <v>108</v>
      </c>
      <c r="AC1" t="s">
        <v>90</v>
      </c>
      <c r="AD1" t="s">
        <v>127</v>
      </c>
      <c r="AF1" t="str">
        <f>N1</f>
        <v>inp_cost_ton</v>
      </c>
      <c r="AG1" t="s">
        <v>129</v>
      </c>
      <c r="AI1" t="s">
        <v>109</v>
      </c>
    </row>
    <row r="2" spans="1:38" ht="15">
      <c r="A2">
        <f>'plot data'!A2</f>
        <v>20202</v>
      </c>
      <c r="B2">
        <f>'plot data'!B2</f>
        <v>2050201</v>
      </c>
      <c r="D2">
        <f>'plot data'!G2</f>
        <v>9354.988</v>
      </c>
      <c r="E2">
        <f>D2*prices!$F$3</f>
        <v>1663.1089777777777</v>
      </c>
      <c r="G2">
        <f>prices!$D$14*prices!$F$5</f>
        <v>17.77777777777778</v>
      </c>
      <c r="I2">
        <f>'plot data'!J2</f>
        <v>400</v>
      </c>
      <c r="J2" s="6">
        <f>prices!$F$4</f>
        <v>0.5555555555555556</v>
      </c>
      <c r="K2">
        <f>I2*J2</f>
        <v>222.22222222222223</v>
      </c>
      <c r="M2">
        <f>G2+K2</f>
        <v>240</v>
      </c>
      <c r="N2">
        <f>M2/D2*1000</f>
        <v>25.65476299916152</v>
      </c>
      <c r="P2">
        <f>'labor worksheet'!T2</f>
        <v>21</v>
      </c>
      <c r="Q2">
        <f>prices!$F$8</f>
        <v>1.7777777777777777</v>
      </c>
      <c r="R2">
        <f>P2*Q2</f>
        <v>37.33333333333333</v>
      </c>
      <c r="T2">
        <f>'labor worksheet'!U2</f>
        <v>64</v>
      </c>
      <c r="U2">
        <f>prices!$F$9</f>
        <v>1.1111111111111112</v>
      </c>
      <c r="V2">
        <f>T2*U2</f>
        <v>71.11111111111111</v>
      </c>
      <c r="X2">
        <f>'labor worksheet'!V2</f>
        <v>34</v>
      </c>
      <c r="Y2">
        <f>prices!$F$10</f>
        <v>0.5555555555555556</v>
      </c>
      <c r="Z2">
        <f>X2*Y2</f>
        <v>18.88888888888889</v>
      </c>
      <c r="AB2">
        <f>P2+T2+X2</f>
        <v>119</v>
      </c>
      <c r="AC2">
        <f>R2+V2+Z2</f>
        <v>127.33333333333333</v>
      </c>
      <c r="AD2" s="12">
        <f>AC2/D2*1000</f>
        <v>13.61127703566625</v>
      </c>
      <c r="AE2" s="12"/>
      <c r="AF2" s="12">
        <f>N2</f>
        <v>25.65476299916152</v>
      </c>
      <c r="AG2" s="12">
        <f>N2+AD2</f>
        <v>39.26604003482777</v>
      </c>
      <c r="AI2" s="6">
        <f>(E2-M2)/AB2</f>
        <v>11.958898972922501</v>
      </c>
      <c r="AL2" t="s">
        <v>130</v>
      </c>
    </row>
    <row r="3" spans="1:38" ht="15">
      <c r="A3">
        <f>'plot data'!A3</f>
        <v>10501</v>
      </c>
      <c r="B3">
        <f>'plot data'!B3</f>
        <v>1040401</v>
      </c>
      <c r="D3">
        <f>'plot data'!G3</f>
        <v>7200</v>
      </c>
      <c r="E3">
        <f>D3*prices!$F$3</f>
        <v>1280</v>
      </c>
      <c r="G3">
        <f>prices!$D$14*prices!$F$5</f>
        <v>17.77777777777778</v>
      </c>
      <c r="I3">
        <f>'plot data'!J3</f>
        <v>400</v>
      </c>
      <c r="J3" s="6">
        <f>prices!$F$4</f>
        <v>0.5555555555555556</v>
      </c>
      <c r="K3">
        <f aca="true" t="shared" si="0" ref="K3:K66">I3*J3</f>
        <v>222.22222222222223</v>
      </c>
      <c r="M3">
        <f aca="true" t="shared" si="1" ref="M3:M66">G3+K3</f>
        <v>240</v>
      </c>
      <c r="N3">
        <f aca="true" t="shared" si="2" ref="N3:N66">M3/D3*1000</f>
        <v>33.333333333333336</v>
      </c>
      <c r="P3">
        <f>'labor worksheet'!T3</f>
        <v>21</v>
      </c>
      <c r="Q3">
        <f>prices!$F$8</f>
        <v>1.7777777777777777</v>
      </c>
      <c r="R3">
        <f aca="true" t="shared" si="3" ref="R3:R66">P3*Q3</f>
        <v>37.33333333333333</v>
      </c>
      <c r="T3">
        <f>'labor worksheet'!U3</f>
        <v>64</v>
      </c>
      <c r="U3">
        <f>prices!$F$9</f>
        <v>1.1111111111111112</v>
      </c>
      <c r="V3">
        <f aca="true" t="shared" si="4" ref="V3:V66">T3*U3</f>
        <v>71.11111111111111</v>
      </c>
      <c r="X3">
        <f>'labor worksheet'!V3</f>
        <v>34</v>
      </c>
      <c r="Y3">
        <f>prices!$F$10</f>
        <v>0.5555555555555556</v>
      </c>
      <c r="Z3">
        <f aca="true" t="shared" si="5" ref="Z3:Z66">X3*Y3</f>
        <v>18.88888888888889</v>
      </c>
      <c r="AB3">
        <f aca="true" t="shared" si="6" ref="AB3:AB66">P3+T3+X3</f>
        <v>119</v>
      </c>
      <c r="AC3">
        <f aca="true" t="shared" si="7" ref="AC3:AC66">R3+V3+Z3</f>
        <v>127.33333333333333</v>
      </c>
      <c r="AD3" s="12">
        <f aca="true" t="shared" si="8" ref="AD3:AD66">AC3/D3*1000</f>
        <v>17.685185185185187</v>
      </c>
      <c r="AE3" s="12"/>
      <c r="AF3" s="12">
        <f aca="true" t="shared" si="9" ref="AF3:AF65">N3</f>
        <v>33.333333333333336</v>
      </c>
      <c r="AG3" s="12">
        <f aca="true" t="shared" si="10" ref="AG3:AG66">N3+AD3</f>
        <v>51.01851851851852</v>
      </c>
      <c r="AI3" s="6">
        <f aca="true" t="shared" si="11" ref="AI3:AI66">(E3-M3)/AB3</f>
        <v>8.739495798319327</v>
      </c>
      <c r="AL3">
        <v>0</v>
      </c>
    </row>
    <row r="4" spans="1:38" ht="15">
      <c r="A4">
        <f>'plot data'!A4</f>
        <v>10203</v>
      </c>
      <c r="B4">
        <f>'plot data'!B4</f>
        <v>2030101</v>
      </c>
      <c r="D4">
        <f>'plot data'!G4</f>
        <v>6964.824</v>
      </c>
      <c r="E4">
        <f>D4*prices!$F$3</f>
        <v>1238.1909333333333</v>
      </c>
      <c r="G4">
        <f>prices!$D$14*prices!$F$5</f>
        <v>17.77777777777778</v>
      </c>
      <c r="I4">
        <f>'plot data'!J4</f>
        <v>600</v>
      </c>
      <c r="J4" s="6">
        <f>prices!$F$4</f>
        <v>0.5555555555555556</v>
      </c>
      <c r="K4">
        <f t="shared" si="0"/>
        <v>333.33333333333337</v>
      </c>
      <c r="M4">
        <f t="shared" si="1"/>
        <v>351.11111111111114</v>
      </c>
      <c r="N4">
        <f t="shared" si="2"/>
        <v>50.412057951659826</v>
      </c>
      <c r="P4">
        <f>'labor worksheet'!T4</f>
        <v>21</v>
      </c>
      <c r="Q4">
        <f>prices!$F$8</f>
        <v>1.7777777777777777</v>
      </c>
      <c r="R4">
        <f t="shared" si="3"/>
        <v>37.33333333333333</v>
      </c>
      <c r="T4">
        <f>'labor worksheet'!U4</f>
        <v>64</v>
      </c>
      <c r="U4">
        <f>prices!$F$9</f>
        <v>1.1111111111111112</v>
      </c>
      <c r="V4">
        <f t="shared" si="4"/>
        <v>71.11111111111111</v>
      </c>
      <c r="X4">
        <f>'labor worksheet'!V4</f>
        <v>34</v>
      </c>
      <c r="Y4">
        <f>prices!$F$10</f>
        <v>0.5555555555555556</v>
      </c>
      <c r="Z4">
        <f t="shared" si="5"/>
        <v>18.88888888888889</v>
      </c>
      <c r="AB4">
        <f t="shared" si="6"/>
        <v>119</v>
      </c>
      <c r="AC4">
        <f t="shared" si="7"/>
        <v>127.33333333333333</v>
      </c>
      <c r="AD4" s="12">
        <f t="shared" si="8"/>
        <v>18.28234759892473</v>
      </c>
      <c r="AE4" s="12"/>
      <c r="AF4" s="12">
        <f t="shared" si="9"/>
        <v>50.412057951659826</v>
      </c>
      <c r="AG4" s="12">
        <f t="shared" si="10"/>
        <v>68.69440555058455</v>
      </c>
      <c r="AI4" s="6">
        <f t="shared" si="11"/>
        <v>7.4544522875817</v>
      </c>
      <c r="AL4">
        <v>50</v>
      </c>
    </row>
    <row r="5" spans="1:38" ht="15">
      <c r="A5">
        <f>'plot data'!A5</f>
        <v>10504</v>
      </c>
      <c r="B5">
        <f>'plot data'!B5</f>
        <v>3010503</v>
      </c>
      <c r="D5">
        <f>'plot data'!G5</f>
        <v>6400</v>
      </c>
      <c r="E5">
        <f>D5*prices!$F$3</f>
        <v>1137.7777777777778</v>
      </c>
      <c r="G5">
        <f>prices!$D$14*prices!$F$5</f>
        <v>17.77777777777778</v>
      </c>
      <c r="I5">
        <f>'plot data'!J5</f>
        <v>264</v>
      </c>
      <c r="J5" s="6">
        <f>prices!$F$4</f>
        <v>0.5555555555555556</v>
      </c>
      <c r="K5">
        <f t="shared" si="0"/>
        <v>146.66666666666669</v>
      </c>
      <c r="M5">
        <f t="shared" si="1"/>
        <v>164.44444444444446</v>
      </c>
      <c r="N5">
        <f t="shared" si="2"/>
        <v>25.694444444444446</v>
      </c>
      <c r="P5">
        <f>'labor worksheet'!T5</f>
        <v>21</v>
      </c>
      <c r="Q5">
        <f>prices!$F$8</f>
        <v>1.7777777777777777</v>
      </c>
      <c r="R5">
        <f t="shared" si="3"/>
        <v>37.33333333333333</v>
      </c>
      <c r="T5">
        <f>'labor worksheet'!U5</f>
        <v>64</v>
      </c>
      <c r="U5">
        <f>prices!$F$9</f>
        <v>1.1111111111111112</v>
      </c>
      <c r="V5">
        <f t="shared" si="4"/>
        <v>71.11111111111111</v>
      </c>
      <c r="X5">
        <f>'labor worksheet'!V5</f>
        <v>34</v>
      </c>
      <c r="Y5">
        <f>prices!$F$10</f>
        <v>0.5555555555555556</v>
      </c>
      <c r="Z5">
        <f t="shared" si="5"/>
        <v>18.88888888888889</v>
      </c>
      <c r="AB5">
        <f t="shared" si="6"/>
        <v>119</v>
      </c>
      <c r="AC5">
        <f t="shared" si="7"/>
        <v>127.33333333333333</v>
      </c>
      <c r="AD5" s="12">
        <f t="shared" si="8"/>
        <v>19.895833333333332</v>
      </c>
      <c r="AE5" s="12"/>
      <c r="AF5" s="12">
        <f t="shared" si="9"/>
        <v>25.694444444444446</v>
      </c>
      <c r="AG5" s="12">
        <f t="shared" si="10"/>
        <v>45.59027777777778</v>
      </c>
      <c r="AI5" s="6">
        <f t="shared" si="11"/>
        <v>8.179271708683475</v>
      </c>
      <c r="AL5">
        <v>100</v>
      </c>
    </row>
    <row r="6" spans="1:38" ht="15">
      <c r="A6">
        <f>'plot data'!A6</f>
        <v>20405</v>
      </c>
      <c r="B6">
        <f>'plot data'!B6</f>
        <v>3010104</v>
      </c>
      <c r="D6">
        <f>'plot data'!G6</f>
        <v>6400</v>
      </c>
      <c r="E6">
        <f>D6*prices!$F$3</f>
        <v>1137.7777777777778</v>
      </c>
      <c r="G6">
        <f>prices!$D$14*prices!$F$5</f>
        <v>17.77777777777778</v>
      </c>
      <c r="I6">
        <f>'plot data'!J6</f>
        <v>528</v>
      </c>
      <c r="J6" s="6">
        <f>prices!$F$4</f>
        <v>0.5555555555555556</v>
      </c>
      <c r="K6">
        <f t="shared" si="0"/>
        <v>293.33333333333337</v>
      </c>
      <c r="M6">
        <f t="shared" si="1"/>
        <v>311.11111111111114</v>
      </c>
      <c r="N6">
        <f t="shared" si="2"/>
        <v>48.61111111111112</v>
      </c>
      <c r="P6">
        <f>'labor worksheet'!T6</f>
        <v>21</v>
      </c>
      <c r="Q6">
        <f>prices!$F$8</f>
        <v>1.7777777777777777</v>
      </c>
      <c r="R6">
        <f t="shared" si="3"/>
        <v>37.33333333333333</v>
      </c>
      <c r="T6">
        <f>'labor worksheet'!U6</f>
        <v>64</v>
      </c>
      <c r="U6">
        <f>prices!$F$9</f>
        <v>1.1111111111111112</v>
      </c>
      <c r="V6">
        <f t="shared" si="4"/>
        <v>71.11111111111111</v>
      </c>
      <c r="X6">
        <f>'labor worksheet'!V6</f>
        <v>34</v>
      </c>
      <c r="Y6">
        <f>prices!$F$10</f>
        <v>0.5555555555555556</v>
      </c>
      <c r="Z6">
        <f t="shared" si="5"/>
        <v>18.88888888888889</v>
      </c>
      <c r="AB6">
        <f t="shared" si="6"/>
        <v>119</v>
      </c>
      <c r="AC6">
        <f t="shared" si="7"/>
        <v>127.33333333333333</v>
      </c>
      <c r="AD6" s="12">
        <f t="shared" si="8"/>
        <v>19.895833333333332</v>
      </c>
      <c r="AE6" s="12"/>
      <c r="AF6" s="12">
        <f t="shared" si="9"/>
        <v>48.61111111111112</v>
      </c>
      <c r="AG6" s="12">
        <f t="shared" si="10"/>
        <v>68.50694444444446</v>
      </c>
      <c r="AI6" s="6">
        <f t="shared" si="11"/>
        <v>6.946778711484595</v>
      </c>
      <c r="AL6">
        <v>150</v>
      </c>
    </row>
    <row r="7" spans="1:38" ht="15">
      <c r="A7">
        <f>'plot data'!A7</f>
        <v>30201</v>
      </c>
      <c r="B7">
        <f>'plot data'!B7</f>
        <v>1040304</v>
      </c>
      <c r="D7">
        <f>'plot data'!G7</f>
        <v>6000</v>
      </c>
      <c r="E7">
        <f>D7*prices!$F$3</f>
        <v>1066.6666666666667</v>
      </c>
      <c r="G7">
        <f>prices!$D$14*prices!$F$5</f>
        <v>17.77777777777778</v>
      </c>
      <c r="I7">
        <f>'plot data'!J7</f>
        <v>400</v>
      </c>
      <c r="J7" s="6">
        <f>prices!$F$4</f>
        <v>0.5555555555555556</v>
      </c>
      <c r="K7">
        <f t="shared" si="0"/>
        <v>222.22222222222223</v>
      </c>
      <c r="M7">
        <f t="shared" si="1"/>
        <v>240</v>
      </c>
      <c r="N7">
        <f t="shared" si="2"/>
        <v>40</v>
      </c>
      <c r="P7">
        <f>'labor worksheet'!T7</f>
        <v>21</v>
      </c>
      <c r="Q7">
        <f>prices!$F$8</f>
        <v>1.7777777777777777</v>
      </c>
      <c r="R7">
        <f t="shared" si="3"/>
        <v>37.33333333333333</v>
      </c>
      <c r="T7">
        <f>'labor worksheet'!U7</f>
        <v>64</v>
      </c>
      <c r="U7">
        <f>prices!$F$9</f>
        <v>1.1111111111111112</v>
      </c>
      <c r="V7">
        <f t="shared" si="4"/>
        <v>71.11111111111111</v>
      </c>
      <c r="X7">
        <f>'labor worksheet'!V7</f>
        <v>34</v>
      </c>
      <c r="Y7">
        <f>prices!$F$10</f>
        <v>0.5555555555555556</v>
      </c>
      <c r="Z7">
        <f t="shared" si="5"/>
        <v>18.88888888888889</v>
      </c>
      <c r="AB7">
        <f t="shared" si="6"/>
        <v>119</v>
      </c>
      <c r="AC7">
        <f t="shared" si="7"/>
        <v>127.33333333333333</v>
      </c>
      <c r="AD7" s="12">
        <f t="shared" si="8"/>
        <v>21.22222222222222</v>
      </c>
      <c r="AE7" s="12"/>
      <c r="AF7" s="12">
        <f t="shared" si="9"/>
        <v>40</v>
      </c>
      <c r="AG7" s="12">
        <f t="shared" si="10"/>
        <v>61.22222222222222</v>
      </c>
      <c r="AI7" s="6">
        <f t="shared" si="11"/>
        <v>6.946778711484595</v>
      </c>
      <c r="AL7">
        <v>200</v>
      </c>
    </row>
    <row r="8" spans="1:38" ht="15">
      <c r="A8">
        <f>'plot data'!A8</f>
        <v>30808</v>
      </c>
      <c r="B8">
        <f>'plot data'!B8</f>
        <v>2040301</v>
      </c>
      <c r="D8">
        <f>'plot data'!G8</f>
        <v>5733.789</v>
      </c>
      <c r="E8">
        <f>D8*prices!$F$3</f>
        <v>1019.3402666666667</v>
      </c>
      <c r="G8">
        <f>prices!$D$14*prices!$F$5</f>
        <v>17.77777777777778</v>
      </c>
      <c r="I8">
        <f>'plot data'!J8</f>
        <v>600</v>
      </c>
      <c r="J8" s="6">
        <f>prices!$F$4</f>
        <v>0.5555555555555556</v>
      </c>
      <c r="K8">
        <f t="shared" si="0"/>
        <v>333.33333333333337</v>
      </c>
      <c r="M8">
        <f t="shared" si="1"/>
        <v>351.11111111111114</v>
      </c>
      <c r="N8">
        <f t="shared" si="2"/>
        <v>61.235443283858395</v>
      </c>
      <c r="P8">
        <f>'labor worksheet'!T8</f>
        <v>21</v>
      </c>
      <c r="Q8">
        <f>prices!$F$8</f>
        <v>1.7777777777777777</v>
      </c>
      <c r="R8">
        <f t="shared" si="3"/>
        <v>37.33333333333333</v>
      </c>
      <c r="T8">
        <f>'labor worksheet'!U8</f>
        <v>64</v>
      </c>
      <c r="U8">
        <f>prices!$F$9</f>
        <v>1.1111111111111112</v>
      </c>
      <c r="V8">
        <f t="shared" si="4"/>
        <v>71.11111111111111</v>
      </c>
      <c r="X8">
        <f>'labor worksheet'!V8</f>
        <v>34</v>
      </c>
      <c r="Y8">
        <f>prices!$F$10</f>
        <v>0.5555555555555556</v>
      </c>
      <c r="Z8">
        <f t="shared" si="5"/>
        <v>18.88888888888889</v>
      </c>
      <c r="AB8">
        <f t="shared" si="6"/>
        <v>119</v>
      </c>
      <c r="AC8">
        <f t="shared" si="7"/>
        <v>127.33333333333333</v>
      </c>
      <c r="AD8" s="12">
        <f t="shared" si="8"/>
        <v>22.207537342816998</v>
      </c>
      <c r="AE8" s="12"/>
      <c r="AF8" s="12">
        <f t="shared" si="9"/>
        <v>61.235443283858395</v>
      </c>
      <c r="AG8" s="12">
        <f t="shared" si="10"/>
        <v>83.44298062667539</v>
      </c>
      <c r="AI8" s="6">
        <f t="shared" si="11"/>
        <v>5.615371055088702</v>
      </c>
      <c r="AL8">
        <v>250</v>
      </c>
    </row>
    <row r="9" spans="1:38" ht="15">
      <c r="A9">
        <f>'plot data'!A9</f>
        <v>10302</v>
      </c>
      <c r="B9">
        <f>'plot data'!B9</f>
        <v>1030201</v>
      </c>
      <c r="D9">
        <f>'plot data'!G9</f>
        <v>5568.826</v>
      </c>
      <c r="E9">
        <f>D9*prices!$F$3</f>
        <v>990.0135111111111</v>
      </c>
      <c r="G9">
        <f>prices!$D$14*prices!$F$5</f>
        <v>17.77777777777778</v>
      </c>
      <c r="I9">
        <f>'plot data'!J9</f>
        <v>400</v>
      </c>
      <c r="J9" s="6">
        <f>prices!$F$4</f>
        <v>0.5555555555555556</v>
      </c>
      <c r="K9">
        <f t="shared" si="0"/>
        <v>222.22222222222223</v>
      </c>
      <c r="M9">
        <f t="shared" si="1"/>
        <v>240</v>
      </c>
      <c r="N9">
        <f t="shared" si="2"/>
        <v>43.09705492683736</v>
      </c>
      <c r="P9">
        <f>'labor worksheet'!T9</f>
        <v>21</v>
      </c>
      <c r="Q9">
        <f>prices!$F$8</f>
        <v>1.7777777777777777</v>
      </c>
      <c r="R9">
        <f t="shared" si="3"/>
        <v>37.33333333333333</v>
      </c>
      <c r="T9">
        <f>'labor worksheet'!U9</f>
        <v>64</v>
      </c>
      <c r="U9">
        <f>prices!$F$9</f>
        <v>1.1111111111111112</v>
      </c>
      <c r="V9">
        <f t="shared" si="4"/>
        <v>71.11111111111111</v>
      </c>
      <c r="X9">
        <f>'labor worksheet'!V9</f>
        <v>34</v>
      </c>
      <c r="Y9">
        <f>prices!$F$10</f>
        <v>0.5555555555555556</v>
      </c>
      <c r="Z9">
        <f t="shared" si="5"/>
        <v>18.88888888888889</v>
      </c>
      <c r="AB9">
        <f t="shared" si="6"/>
        <v>119</v>
      </c>
      <c r="AC9">
        <f t="shared" si="7"/>
        <v>127.33333333333333</v>
      </c>
      <c r="AD9" s="12">
        <f t="shared" si="8"/>
        <v>22.865381919516487</v>
      </c>
      <c r="AE9" s="12"/>
      <c r="AF9" s="12">
        <f t="shared" si="9"/>
        <v>43.09705492683736</v>
      </c>
      <c r="AG9" s="12">
        <f t="shared" si="10"/>
        <v>65.96243684635385</v>
      </c>
      <c r="AI9" s="6">
        <f t="shared" si="11"/>
        <v>6.302634547152194</v>
      </c>
      <c r="AL9">
        <v>300</v>
      </c>
    </row>
    <row r="10" spans="1:38" ht="15">
      <c r="A10">
        <f>'plot data'!A10</f>
        <v>30401</v>
      </c>
      <c r="B10">
        <f>'plot data'!B10</f>
        <v>2040703</v>
      </c>
      <c r="D10">
        <f>'plot data'!G10</f>
        <v>5550.232</v>
      </c>
      <c r="E10">
        <f>D10*prices!$F$3</f>
        <v>986.7079111111111</v>
      </c>
      <c r="G10">
        <f>prices!$D$14*prices!$F$5</f>
        <v>17.77777777777778</v>
      </c>
      <c r="I10">
        <f>'plot data'!J10</f>
        <v>80</v>
      </c>
      <c r="J10" s="6">
        <f>prices!$F$4</f>
        <v>0.5555555555555556</v>
      </c>
      <c r="K10">
        <f t="shared" si="0"/>
        <v>44.44444444444444</v>
      </c>
      <c r="M10">
        <f t="shared" si="1"/>
        <v>62.22222222222222</v>
      </c>
      <c r="N10">
        <f t="shared" si="2"/>
        <v>11.210742581971747</v>
      </c>
      <c r="P10">
        <f>'labor worksheet'!T10</f>
        <v>21</v>
      </c>
      <c r="Q10">
        <f>prices!$F$8</f>
        <v>1.7777777777777777</v>
      </c>
      <c r="R10">
        <f t="shared" si="3"/>
        <v>37.33333333333333</v>
      </c>
      <c r="T10">
        <f>'labor worksheet'!U10</f>
        <v>64</v>
      </c>
      <c r="U10">
        <f>prices!$F$9</f>
        <v>1.1111111111111112</v>
      </c>
      <c r="V10">
        <f t="shared" si="4"/>
        <v>71.11111111111111</v>
      </c>
      <c r="X10">
        <f>'labor worksheet'!V10</f>
        <v>34</v>
      </c>
      <c r="Y10">
        <f>prices!$F$10</f>
        <v>0.5555555555555556</v>
      </c>
      <c r="Z10">
        <f t="shared" si="5"/>
        <v>18.88888888888889</v>
      </c>
      <c r="AB10">
        <f t="shared" si="6"/>
        <v>119</v>
      </c>
      <c r="AC10">
        <f t="shared" si="7"/>
        <v>127.33333333333333</v>
      </c>
      <c r="AD10" s="12">
        <f t="shared" si="8"/>
        <v>22.9419839266779</v>
      </c>
      <c r="AE10" s="12"/>
      <c r="AF10" s="12">
        <f t="shared" si="9"/>
        <v>11.210742581971747</v>
      </c>
      <c r="AG10" s="12">
        <f t="shared" si="10"/>
        <v>34.15272650864965</v>
      </c>
      <c r="AI10" s="6">
        <f t="shared" si="11"/>
        <v>7.768787301587302</v>
      </c>
      <c r="AL10">
        <v>350</v>
      </c>
    </row>
    <row r="11" spans="1:38" ht="15">
      <c r="A11">
        <f>'plot data'!A11</f>
        <v>10604</v>
      </c>
      <c r="B11">
        <f>'plot data'!B11</f>
        <v>1030410</v>
      </c>
      <c r="D11">
        <f>'plot data'!G11</f>
        <v>5504.032</v>
      </c>
      <c r="E11">
        <f>D11*prices!$F$3</f>
        <v>978.4945777777779</v>
      </c>
      <c r="G11">
        <f>prices!$D$14*prices!$F$5</f>
        <v>17.77777777777778</v>
      </c>
      <c r="I11">
        <f>'plot data'!J11</f>
        <v>800</v>
      </c>
      <c r="J11" s="6">
        <f>prices!$F$4</f>
        <v>0.5555555555555556</v>
      </c>
      <c r="K11">
        <f t="shared" si="0"/>
        <v>444.44444444444446</v>
      </c>
      <c r="M11">
        <f t="shared" si="1"/>
        <v>462.22222222222223</v>
      </c>
      <c r="N11">
        <f t="shared" si="2"/>
        <v>83.97883991630539</v>
      </c>
      <c r="P11">
        <f>'labor worksheet'!T11</f>
        <v>21</v>
      </c>
      <c r="Q11">
        <f>prices!$F$8</f>
        <v>1.7777777777777777</v>
      </c>
      <c r="R11">
        <f t="shared" si="3"/>
        <v>37.33333333333333</v>
      </c>
      <c r="T11">
        <f>'labor worksheet'!U11</f>
        <v>64</v>
      </c>
      <c r="U11">
        <f>prices!$F$9</f>
        <v>1.1111111111111112</v>
      </c>
      <c r="V11">
        <f t="shared" si="4"/>
        <v>71.11111111111111</v>
      </c>
      <c r="X11">
        <f>'labor worksheet'!V11</f>
        <v>34</v>
      </c>
      <c r="Y11">
        <f>prices!$F$10</f>
        <v>0.5555555555555556</v>
      </c>
      <c r="Z11">
        <f t="shared" si="5"/>
        <v>18.88888888888889</v>
      </c>
      <c r="AB11">
        <f t="shared" si="6"/>
        <v>119</v>
      </c>
      <c r="AC11">
        <f t="shared" si="7"/>
        <v>127.33333333333333</v>
      </c>
      <c r="AD11" s="12">
        <f t="shared" si="8"/>
        <v>23.134555419251438</v>
      </c>
      <c r="AE11" s="12"/>
      <c r="AF11" s="12">
        <f t="shared" si="9"/>
        <v>83.97883991630539</v>
      </c>
      <c r="AG11" s="12">
        <f t="shared" si="10"/>
        <v>107.11339533555683</v>
      </c>
      <c r="AI11" s="6">
        <f t="shared" si="11"/>
        <v>4.338423155929038</v>
      </c>
      <c r="AL11">
        <v>400</v>
      </c>
    </row>
    <row r="12" spans="1:35" ht="15">
      <c r="A12">
        <f>'plot data'!A12</f>
        <v>30902</v>
      </c>
      <c r="B12">
        <f>'plot data'!B12</f>
        <v>1010203</v>
      </c>
      <c r="D12">
        <f>'plot data'!G12</f>
        <v>5400</v>
      </c>
      <c r="E12">
        <f>D12*prices!$F$3</f>
        <v>960</v>
      </c>
      <c r="G12">
        <f>prices!$D$14*prices!$F$5</f>
        <v>17.77777777777778</v>
      </c>
      <c r="I12">
        <f>'plot data'!J12</f>
        <v>400</v>
      </c>
      <c r="J12" s="6">
        <f>prices!$F$4</f>
        <v>0.5555555555555556</v>
      </c>
      <c r="K12">
        <f t="shared" si="0"/>
        <v>222.22222222222223</v>
      </c>
      <c r="M12">
        <f t="shared" si="1"/>
        <v>240</v>
      </c>
      <c r="N12">
        <f t="shared" si="2"/>
        <v>44.44444444444444</v>
      </c>
      <c r="P12">
        <f>'labor worksheet'!T12</f>
        <v>21</v>
      </c>
      <c r="Q12">
        <f>prices!$F$8</f>
        <v>1.7777777777777777</v>
      </c>
      <c r="R12">
        <f t="shared" si="3"/>
        <v>37.33333333333333</v>
      </c>
      <c r="T12">
        <f>'labor worksheet'!U12</f>
        <v>64</v>
      </c>
      <c r="U12">
        <f>prices!$F$9</f>
        <v>1.1111111111111112</v>
      </c>
      <c r="V12">
        <f t="shared" si="4"/>
        <v>71.11111111111111</v>
      </c>
      <c r="X12">
        <f>'labor worksheet'!V12</f>
        <v>34</v>
      </c>
      <c r="Y12">
        <f>prices!$F$10</f>
        <v>0.5555555555555556</v>
      </c>
      <c r="Z12">
        <f t="shared" si="5"/>
        <v>18.88888888888889</v>
      </c>
      <c r="AB12">
        <f t="shared" si="6"/>
        <v>119</v>
      </c>
      <c r="AC12">
        <f t="shared" si="7"/>
        <v>127.33333333333333</v>
      </c>
      <c r="AD12" s="12">
        <f t="shared" si="8"/>
        <v>23.580246913580247</v>
      </c>
      <c r="AE12" s="12"/>
      <c r="AF12" s="12">
        <f t="shared" si="9"/>
        <v>44.44444444444444</v>
      </c>
      <c r="AG12" s="12">
        <f t="shared" si="10"/>
        <v>68.02469135802468</v>
      </c>
      <c r="AI12" s="6">
        <f t="shared" si="11"/>
        <v>6.050420168067227</v>
      </c>
    </row>
    <row r="13" spans="1:35" ht="15">
      <c r="A13">
        <f>'plot data'!A13</f>
        <v>30302</v>
      </c>
      <c r="B13">
        <f>'plot data'!B13</f>
        <v>1030404</v>
      </c>
      <c r="D13">
        <f>'plot data'!G13</f>
        <v>5250</v>
      </c>
      <c r="E13">
        <f>D13*prices!$F$3</f>
        <v>933.3333333333334</v>
      </c>
      <c r="G13">
        <f>prices!$D$14*prices!$F$5</f>
        <v>17.77777777777778</v>
      </c>
      <c r="I13">
        <f>'plot data'!J13</f>
        <v>376.1905</v>
      </c>
      <c r="J13" s="6">
        <f>prices!$F$4</f>
        <v>0.5555555555555556</v>
      </c>
      <c r="K13">
        <f t="shared" si="0"/>
        <v>208.99472222222224</v>
      </c>
      <c r="M13">
        <f t="shared" si="1"/>
        <v>226.7725</v>
      </c>
      <c r="N13">
        <f t="shared" si="2"/>
        <v>43.19476190476191</v>
      </c>
      <c r="P13">
        <f>'labor worksheet'!T13</f>
        <v>21</v>
      </c>
      <c r="Q13">
        <f>prices!$F$8</f>
        <v>1.7777777777777777</v>
      </c>
      <c r="R13">
        <f t="shared" si="3"/>
        <v>37.33333333333333</v>
      </c>
      <c r="T13">
        <f>'labor worksheet'!U13</f>
        <v>64</v>
      </c>
      <c r="U13">
        <f>prices!$F$9</f>
        <v>1.1111111111111112</v>
      </c>
      <c r="V13">
        <f t="shared" si="4"/>
        <v>71.11111111111111</v>
      </c>
      <c r="X13">
        <f>'labor worksheet'!V13</f>
        <v>34</v>
      </c>
      <c r="Y13">
        <f>prices!$F$10</f>
        <v>0.5555555555555556</v>
      </c>
      <c r="Z13">
        <f t="shared" si="5"/>
        <v>18.88888888888889</v>
      </c>
      <c r="AB13">
        <f t="shared" si="6"/>
        <v>119</v>
      </c>
      <c r="AC13">
        <f t="shared" si="7"/>
        <v>127.33333333333333</v>
      </c>
      <c r="AD13" s="12">
        <f t="shared" si="8"/>
        <v>24.253968253968253</v>
      </c>
      <c r="AE13" s="12"/>
      <c r="AF13" s="12">
        <f t="shared" si="9"/>
        <v>43.19476190476191</v>
      </c>
      <c r="AG13" s="12">
        <f t="shared" si="10"/>
        <v>67.44873015873017</v>
      </c>
      <c r="AI13" s="6">
        <f t="shared" si="11"/>
        <v>5.937485994397759</v>
      </c>
    </row>
    <row r="14" spans="1:35" ht="15">
      <c r="A14">
        <f>'plot data'!A14</f>
        <v>10404</v>
      </c>
      <c r="B14">
        <f>'plot data'!B14</f>
        <v>2040604</v>
      </c>
      <c r="D14">
        <f>'plot data'!G14</f>
        <v>4854.641</v>
      </c>
      <c r="E14">
        <f>D14*prices!$F$3</f>
        <v>863.0472888888888</v>
      </c>
      <c r="G14">
        <f>prices!$D$14*prices!$F$5</f>
        <v>17.77777777777778</v>
      </c>
      <c r="I14">
        <f>'plot data'!J14</f>
        <v>120.8</v>
      </c>
      <c r="J14" s="6">
        <f>prices!$F$4</f>
        <v>0.5555555555555556</v>
      </c>
      <c r="K14">
        <f t="shared" si="0"/>
        <v>67.11111111111111</v>
      </c>
      <c r="M14">
        <f t="shared" si="1"/>
        <v>84.88888888888889</v>
      </c>
      <c r="N14">
        <f t="shared" si="2"/>
        <v>17.48613108340841</v>
      </c>
      <c r="P14">
        <f>'labor worksheet'!T14</f>
        <v>21</v>
      </c>
      <c r="Q14">
        <f>prices!$F$8</f>
        <v>1.7777777777777777</v>
      </c>
      <c r="R14">
        <f t="shared" si="3"/>
        <v>37.33333333333333</v>
      </c>
      <c r="T14">
        <f>'labor worksheet'!U14</f>
        <v>64</v>
      </c>
      <c r="U14">
        <f>prices!$F$9</f>
        <v>1.1111111111111112</v>
      </c>
      <c r="V14">
        <f t="shared" si="4"/>
        <v>71.11111111111111</v>
      </c>
      <c r="X14">
        <f>'labor worksheet'!V14</f>
        <v>34</v>
      </c>
      <c r="Y14">
        <f>prices!$F$10</f>
        <v>0.5555555555555556</v>
      </c>
      <c r="Z14">
        <f t="shared" si="5"/>
        <v>18.88888888888889</v>
      </c>
      <c r="AB14">
        <f t="shared" si="6"/>
        <v>119</v>
      </c>
      <c r="AC14">
        <f t="shared" si="7"/>
        <v>127.33333333333333</v>
      </c>
      <c r="AD14" s="12">
        <f t="shared" si="8"/>
        <v>26.229196625112618</v>
      </c>
      <c r="AE14" s="12"/>
      <c r="AF14" s="12">
        <f t="shared" si="9"/>
        <v>17.48613108340841</v>
      </c>
      <c r="AG14" s="12">
        <f t="shared" si="10"/>
        <v>43.71532770852103</v>
      </c>
      <c r="AI14" s="6">
        <f t="shared" si="11"/>
        <v>6.539146218487394</v>
      </c>
    </row>
    <row r="15" spans="1:35" ht="15">
      <c r="A15">
        <f>'plot data'!A15</f>
        <v>10605</v>
      </c>
      <c r="B15">
        <f>'plot data'!B15</f>
        <v>2040501</v>
      </c>
      <c r="D15">
        <f>'plot data'!G15</f>
        <v>4737.6</v>
      </c>
      <c r="E15">
        <f>D15*prices!$F$3</f>
        <v>842.2400000000001</v>
      </c>
      <c r="G15">
        <f>prices!$D$14*prices!$F$5</f>
        <v>17.77777777777778</v>
      </c>
      <c r="I15">
        <f>'plot data'!J15</f>
        <v>320</v>
      </c>
      <c r="J15" s="6">
        <f>prices!$F$4</f>
        <v>0.5555555555555556</v>
      </c>
      <c r="K15">
        <f t="shared" si="0"/>
        <v>177.77777777777777</v>
      </c>
      <c r="M15">
        <f t="shared" si="1"/>
        <v>195.55555555555554</v>
      </c>
      <c r="N15">
        <f t="shared" si="2"/>
        <v>41.27734624188524</v>
      </c>
      <c r="P15">
        <f>'labor worksheet'!T15</f>
        <v>21</v>
      </c>
      <c r="Q15">
        <f>prices!$F$8</f>
        <v>1.7777777777777777</v>
      </c>
      <c r="R15">
        <f t="shared" si="3"/>
        <v>37.33333333333333</v>
      </c>
      <c r="T15">
        <f>'labor worksheet'!U15</f>
        <v>64</v>
      </c>
      <c r="U15">
        <f>prices!$F$9</f>
        <v>1.1111111111111112</v>
      </c>
      <c r="V15">
        <f t="shared" si="4"/>
        <v>71.11111111111111</v>
      </c>
      <c r="X15">
        <f>'labor worksheet'!V15</f>
        <v>34</v>
      </c>
      <c r="Y15">
        <f>prices!$F$10</f>
        <v>0.5555555555555556</v>
      </c>
      <c r="Z15">
        <f t="shared" si="5"/>
        <v>18.88888888888889</v>
      </c>
      <c r="AB15">
        <f t="shared" si="6"/>
        <v>119</v>
      </c>
      <c r="AC15">
        <f t="shared" si="7"/>
        <v>127.33333333333333</v>
      </c>
      <c r="AD15" s="12">
        <f t="shared" si="8"/>
        <v>26.87718113250028</v>
      </c>
      <c r="AE15" s="12"/>
      <c r="AF15" s="12">
        <f t="shared" si="9"/>
        <v>41.27734624188524</v>
      </c>
      <c r="AG15" s="12">
        <f t="shared" si="10"/>
        <v>68.15452737438552</v>
      </c>
      <c r="AI15" s="6">
        <f t="shared" si="11"/>
        <v>5.434323062558358</v>
      </c>
    </row>
    <row r="16" spans="1:35" ht="15">
      <c r="A16">
        <f>'plot data'!A16</f>
        <v>30406</v>
      </c>
      <c r="B16">
        <f>'plot data'!B16</f>
        <v>1060502</v>
      </c>
      <c r="D16">
        <f>'plot data'!G16</f>
        <v>4691.023</v>
      </c>
      <c r="E16">
        <f>D16*prices!$F$3</f>
        <v>833.9596444444445</v>
      </c>
      <c r="G16">
        <f>prices!$D$14*prices!$F$5</f>
        <v>17.77777777777778</v>
      </c>
      <c r="I16">
        <f>'plot data'!J16</f>
        <v>250</v>
      </c>
      <c r="J16" s="6">
        <f>prices!$F$4</f>
        <v>0.5555555555555556</v>
      </c>
      <c r="K16">
        <f t="shared" si="0"/>
        <v>138.88888888888889</v>
      </c>
      <c r="M16">
        <f t="shared" si="1"/>
        <v>156.66666666666666</v>
      </c>
      <c r="N16">
        <f t="shared" si="2"/>
        <v>33.39712183604017</v>
      </c>
      <c r="P16">
        <f>'labor worksheet'!T16</f>
        <v>21</v>
      </c>
      <c r="Q16">
        <f>prices!$F$8</f>
        <v>1.7777777777777777</v>
      </c>
      <c r="R16">
        <f t="shared" si="3"/>
        <v>37.33333333333333</v>
      </c>
      <c r="T16">
        <f>'labor worksheet'!U16</f>
        <v>64</v>
      </c>
      <c r="U16">
        <f>prices!$F$9</f>
        <v>1.1111111111111112</v>
      </c>
      <c r="V16">
        <f t="shared" si="4"/>
        <v>71.11111111111111</v>
      </c>
      <c r="X16">
        <f>'labor worksheet'!V16</f>
        <v>34</v>
      </c>
      <c r="Y16">
        <f>prices!$F$10</f>
        <v>0.5555555555555556</v>
      </c>
      <c r="Z16">
        <f t="shared" si="5"/>
        <v>18.88888888888889</v>
      </c>
      <c r="AB16">
        <f t="shared" si="6"/>
        <v>119</v>
      </c>
      <c r="AC16">
        <f t="shared" si="7"/>
        <v>127.33333333333333</v>
      </c>
      <c r="AD16" s="12">
        <f t="shared" si="8"/>
        <v>27.144043705036903</v>
      </c>
      <c r="AE16" s="12"/>
      <c r="AF16" s="12">
        <f t="shared" si="9"/>
        <v>33.39712183604017</v>
      </c>
      <c r="AG16" s="12">
        <f t="shared" si="10"/>
        <v>60.54116554107708</v>
      </c>
      <c r="AI16" s="6">
        <f t="shared" si="11"/>
        <v>5.691537628384688</v>
      </c>
    </row>
    <row r="17" spans="1:35" ht="15">
      <c r="A17">
        <f>'plot data'!A17</f>
        <v>30705</v>
      </c>
      <c r="B17">
        <f>'plot data'!B17</f>
        <v>2040611</v>
      </c>
      <c r="D17">
        <f>'plot data'!G17</f>
        <v>4617.021</v>
      </c>
      <c r="E17">
        <f>D17*prices!$F$3</f>
        <v>820.8037333333333</v>
      </c>
      <c r="G17">
        <f>prices!$D$14*prices!$F$5</f>
        <v>17.77777777777778</v>
      </c>
      <c r="I17">
        <f>'plot data'!J17</f>
        <v>400</v>
      </c>
      <c r="J17" s="6">
        <f>prices!$F$4</f>
        <v>0.5555555555555556</v>
      </c>
      <c r="K17">
        <f t="shared" si="0"/>
        <v>222.22222222222223</v>
      </c>
      <c r="M17">
        <f t="shared" si="1"/>
        <v>240</v>
      </c>
      <c r="N17">
        <f t="shared" si="2"/>
        <v>51.98156993437976</v>
      </c>
      <c r="P17">
        <f>'labor worksheet'!T17</f>
        <v>36</v>
      </c>
      <c r="Q17">
        <f>prices!$F$8</f>
        <v>1.7777777777777777</v>
      </c>
      <c r="R17">
        <f t="shared" si="3"/>
        <v>64</v>
      </c>
      <c r="T17">
        <f>'labor worksheet'!U17</f>
        <v>27</v>
      </c>
      <c r="U17">
        <f>prices!$F$9</f>
        <v>1.1111111111111112</v>
      </c>
      <c r="V17">
        <f t="shared" si="4"/>
        <v>30</v>
      </c>
      <c r="X17">
        <f>'labor worksheet'!V17</f>
        <v>0</v>
      </c>
      <c r="Y17">
        <f>prices!$F$10</f>
        <v>0.5555555555555556</v>
      </c>
      <c r="Z17">
        <f t="shared" si="5"/>
        <v>0</v>
      </c>
      <c r="AB17">
        <f t="shared" si="6"/>
        <v>63</v>
      </c>
      <c r="AC17">
        <f t="shared" si="7"/>
        <v>94</v>
      </c>
      <c r="AD17" s="12">
        <f t="shared" si="8"/>
        <v>20.359448224298742</v>
      </c>
      <c r="AE17" s="12"/>
      <c r="AF17" s="12">
        <f t="shared" si="9"/>
        <v>51.98156993437976</v>
      </c>
      <c r="AG17" s="12">
        <f t="shared" si="10"/>
        <v>72.34101815867851</v>
      </c>
      <c r="AI17" s="6">
        <f t="shared" si="11"/>
        <v>9.219106878306878</v>
      </c>
    </row>
    <row r="18" spans="1:35" ht="15">
      <c r="A18">
        <f>'plot data'!A18</f>
        <v>20403</v>
      </c>
      <c r="B18">
        <f>'plot data'!B18</f>
        <v>3010502</v>
      </c>
      <c r="D18">
        <f>'plot data'!G18</f>
        <v>4585</v>
      </c>
      <c r="E18">
        <f>D18*prices!$F$3</f>
        <v>815.1111111111111</v>
      </c>
      <c r="G18">
        <f>prices!$D$14*prices!$F$5</f>
        <v>17.77777777777778</v>
      </c>
      <c r="I18">
        <f>'plot data'!J18</f>
        <v>300</v>
      </c>
      <c r="J18" s="6">
        <f>prices!$F$4</f>
        <v>0.5555555555555556</v>
      </c>
      <c r="K18">
        <f t="shared" si="0"/>
        <v>166.66666666666669</v>
      </c>
      <c r="M18">
        <f t="shared" si="1"/>
        <v>184.44444444444446</v>
      </c>
      <c r="N18">
        <f t="shared" si="2"/>
        <v>40.227795952986796</v>
      </c>
      <c r="P18">
        <f>'labor worksheet'!T18</f>
        <v>21</v>
      </c>
      <c r="Q18">
        <f>prices!$F$8</f>
        <v>1.7777777777777777</v>
      </c>
      <c r="R18">
        <f t="shared" si="3"/>
        <v>37.33333333333333</v>
      </c>
      <c r="T18">
        <f>'labor worksheet'!U18</f>
        <v>27</v>
      </c>
      <c r="U18">
        <f>prices!$F$9</f>
        <v>1.1111111111111112</v>
      </c>
      <c r="V18">
        <f t="shared" si="4"/>
        <v>30</v>
      </c>
      <c r="X18">
        <f>'labor worksheet'!V18</f>
        <v>15</v>
      </c>
      <c r="Y18">
        <f>prices!$F$10</f>
        <v>0.5555555555555556</v>
      </c>
      <c r="Z18">
        <f t="shared" si="5"/>
        <v>8.333333333333334</v>
      </c>
      <c r="AB18">
        <f t="shared" si="6"/>
        <v>63</v>
      </c>
      <c r="AC18">
        <f t="shared" si="7"/>
        <v>75.66666666666666</v>
      </c>
      <c r="AD18" s="12">
        <f t="shared" si="8"/>
        <v>16.50308978553253</v>
      </c>
      <c r="AE18" s="12"/>
      <c r="AF18" s="12">
        <f t="shared" si="9"/>
        <v>40.227795952986796</v>
      </c>
      <c r="AG18" s="12">
        <f t="shared" si="10"/>
        <v>56.730885738519326</v>
      </c>
      <c r="AI18" s="6">
        <f t="shared" si="11"/>
        <v>10.01058201058201</v>
      </c>
    </row>
    <row r="19" spans="1:35" ht="15">
      <c r="A19">
        <f>'plot data'!A19</f>
        <v>20205</v>
      </c>
      <c r="B19">
        <f>'plot data'!B19</f>
        <v>1030101</v>
      </c>
      <c r="D19">
        <f>'plot data'!G19</f>
        <v>4573.171</v>
      </c>
      <c r="E19">
        <f>D19*prices!$F$3</f>
        <v>813.0081777777779</v>
      </c>
      <c r="G19">
        <f>prices!$D$14*prices!$F$5</f>
        <v>17.77777777777778</v>
      </c>
      <c r="I19">
        <f>'plot data'!J19</f>
        <v>396.8254</v>
      </c>
      <c r="J19" s="6">
        <f>prices!$F$4</f>
        <v>0.5555555555555556</v>
      </c>
      <c r="K19">
        <f t="shared" si="0"/>
        <v>220.45855555555556</v>
      </c>
      <c r="M19">
        <f t="shared" si="1"/>
        <v>238.23633333333333</v>
      </c>
      <c r="N19">
        <f t="shared" si="2"/>
        <v>52.0943418326875</v>
      </c>
      <c r="P19">
        <f>'labor worksheet'!T19</f>
        <v>21</v>
      </c>
      <c r="Q19">
        <f>prices!$F$8</f>
        <v>1.7777777777777777</v>
      </c>
      <c r="R19">
        <f t="shared" si="3"/>
        <v>37.33333333333333</v>
      </c>
      <c r="T19">
        <f>'labor worksheet'!U19</f>
        <v>64</v>
      </c>
      <c r="U19">
        <f>prices!$F$9</f>
        <v>1.1111111111111112</v>
      </c>
      <c r="V19">
        <f t="shared" si="4"/>
        <v>71.11111111111111</v>
      </c>
      <c r="X19">
        <f>'labor worksheet'!V19</f>
        <v>34</v>
      </c>
      <c r="Y19">
        <f>prices!$F$10</f>
        <v>0.5555555555555556</v>
      </c>
      <c r="Z19">
        <f t="shared" si="5"/>
        <v>18.88888888888889</v>
      </c>
      <c r="AB19">
        <f t="shared" si="6"/>
        <v>119</v>
      </c>
      <c r="AC19">
        <f t="shared" si="7"/>
        <v>127.33333333333333</v>
      </c>
      <c r="AD19" s="12">
        <f t="shared" si="8"/>
        <v>27.843553922067056</v>
      </c>
      <c r="AE19" s="12"/>
      <c r="AF19" s="12">
        <f t="shared" si="9"/>
        <v>52.0943418326875</v>
      </c>
      <c r="AG19" s="12">
        <f t="shared" si="10"/>
        <v>79.93789575475455</v>
      </c>
      <c r="AI19" s="6">
        <f t="shared" si="11"/>
        <v>4.830015499533147</v>
      </c>
    </row>
    <row r="20" spans="1:35" ht="15">
      <c r="A20">
        <f>'plot data'!A20</f>
        <v>20107</v>
      </c>
      <c r="B20">
        <f>'plot data'!B20</f>
        <v>2040401</v>
      </c>
      <c r="D20">
        <f>'plot data'!G20</f>
        <v>4514.331</v>
      </c>
      <c r="E20">
        <f>D20*prices!$F$3</f>
        <v>802.5477333333334</v>
      </c>
      <c r="G20">
        <f>prices!$D$14*prices!$F$5</f>
        <v>17.77777777777778</v>
      </c>
      <c r="I20">
        <f>'plot data'!J20</f>
        <v>140</v>
      </c>
      <c r="J20" s="6">
        <f>prices!$F$4</f>
        <v>0.5555555555555556</v>
      </c>
      <c r="K20">
        <f t="shared" si="0"/>
        <v>77.77777777777779</v>
      </c>
      <c r="M20">
        <f t="shared" si="1"/>
        <v>95.55555555555557</v>
      </c>
      <c r="N20">
        <f t="shared" si="2"/>
        <v>21.16715756012476</v>
      </c>
      <c r="P20">
        <f>'labor worksheet'!T20</f>
        <v>21</v>
      </c>
      <c r="Q20">
        <f>prices!$F$8</f>
        <v>1.7777777777777777</v>
      </c>
      <c r="R20">
        <f t="shared" si="3"/>
        <v>37.33333333333333</v>
      </c>
      <c r="T20">
        <f>'labor worksheet'!U20</f>
        <v>64</v>
      </c>
      <c r="U20">
        <f>prices!$F$9</f>
        <v>1.1111111111111112</v>
      </c>
      <c r="V20">
        <f t="shared" si="4"/>
        <v>71.11111111111111</v>
      </c>
      <c r="X20">
        <f>'labor worksheet'!V20</f>
        <v>34</v>
      </c>
      <c r="Y20">
        <f>prices!$F$10</f>
        <v>0.5555555555555556</v>
      </c>
      <c r="Z20">
        <f t="shared" si="5"/>
        <v>18.88888888888889</v>
      </c>
      <c r="AB20">
        <f t="shared" si="6"/>
        <v>119</v>
      </c>
      <c r="AC20">
        <f t="shared" si="7"/>
        <v>127.33333333333333</v>
      </c>
      <c r="AD20" s="12">
        <f t="shared" si="8"/>
        <v>28.206468097561594</v>
      </c>
      <c r="AE20" s="12"/>
      <c r="AF20" s="12">
        <f t="shared" si="9"/>
        <v>21.16715756012476</v>
      </c>
      <c r="AG20" s="12">
        <f t="shared" si="10"/>
        <v>49.373625657686354</v>
      </c>
      <c r="AI20" s="6">
        <f t="shared" si="11"/>
        <v>5.941110737628386</v>
      </c>
    </row>
    <row r="21" spans="1:35" ht="15">
      <c r="A21">
        <f>'plot data'!A21</f>
        <v>30305</v>
      </c>
      <c r="B21">
        <f>'plot data'!B21</f>
        <v>2050101</v>
      </c>
      <c r="D21">
        <f>'plot data'!G21</f>
        <v>4482.599</v>
      </c>
      <c r="E21">
        <f>D21*prices!$F$3</f>
        <v>796.9064888888889</v>
      </c>
      <c r="G21">
        <f>prices!$D$14*prices!$F$5</f>
        <v>17.77777777777778</v>
      </c>
      <c r="I21">
        <f>'plot data'!J21</f>
        <v>200</v>
      </c>
      <c r="J21" s="6">
        <f>prices!$F$4</f>
        <v>0.5555555555555556</v>
      </c>
      <c r="K21">
        <f t="shared" si="0"/>
        <v>111.11111111111111</v>
      </c>
      <c r="M21">
        <f t="shared" si="1"/>
        <v>128.88888888888889</v>
      </c>
      <c r="N21">
        <f t="shared" si="2"/>
        <v>28.753160585831765</v>
      </c>
      <c r="P21">
        <f>'labor worksheet'!T21</f>
        <v>21</v>
      </c>
      <c r="Q21">
        <f>prices!$F$8</f>
        <v>1.7777777777777777</v>
      </c>
      <c r="R21">
        <f t="shared" si="3"/>
        <v>37.33333333333333</v>
      </c>
      <c r="T21">
        <f>'labor worksheet'!U21</f>
        <v>64</v>
      </c>
      <c r="U21">
        <f>prices!$F$9</f>
        <v>1.1111111111111112</v>
      </c>
      <c r="V21">
        <f t="shared" si="4"/>
        <v>71.11111111111111</v>
      </c>
      <c r="X21">
        <f>'labor worksheet'!V21</f>
        <v>34</v>
      </c>
      <c r="Y21">
        <f>prices!$F$10</f>
        <v>0.5555555555555556</v>
      </c>
      <c r="Z21">
        <f t="shared" si="5"/>
        <v>18.88888888888889</v>
      </c>
      <c r="AB21">
        <f t="shared" si="6"/>
        <v>119</v>
      </c>
      <c r="AC21">
        <f t="shared" si="7"/>
        <v>127.33333333333333</v>
      </c>
      <c r="AD21" s="12">
        <f t="shared" si="8"/>
        <v>28.406139682209655</v>
      </c>
      <c r="AE21" s="12"/>
      <c r="AF21" s="12">
        <f t="shared" si="9"/>
        <v>28.753160585831765</v>
      </c>
      <c r="AG21" s="12">
        <f t="shared" si="10"/>
        <v>57.15930026804142</v>
      </c>
      <c r="AI21" s="6">
        <f t="shared" si="11"/>
        <v>5.613593277310924</v>
      </c>
    </row>
    <row r="22" spans="1:35" ht="15">
      <c r="A22">
        <f>'plot data'!A22</f>
        <v>30206</v>
      </c>
      <c r="B22">
        <f>'plot data'!B22</f>
        <v>2040609</v>
      </c>
      <c r="D22">
        <f>'plot data'!G22</f>
        <v>4400.616</v>
      </c>
      <c r="E22">
        <f>D22*prices!$F$3</f>
        <v>782.3317333333333</v>
      </c>
      <c r="G22">
        <f>prices!$D$14*prices!$F$5</f>
        <v>17.77777777777778</v>
      </c>
      <c r="I22">
        <f>'plot data'!J22</f>
        <v>110</v>
      </c>
      <c r="J22" s="6">
        <f>prices!$F$4</f>
        <v>0.5555555555555556</v>
      </c>
      <c r="K22">
        <f t="shared" si="0"/>
        <v>61.111111111111114</v>
      </c>
      <c r="M22">
        <f t="shared" si="1"/>
        <v>78.88888888888889</v>
      </c>
      <c r="N22">
        <f t="shared" si="2"/>
        <v>17.926783179647778</v>
      </c>
      <c r="P22">
        <f>'labor worksheet'!T22</f>
        <v>21</v>
      </c>
      <c r="Q22">
        <f>prices!$F$8</f>
        <v>1.7777777777777777</v>
      </c>
      <c r="R22">
        <f t="shared" si="3"/>
        <v>37.33333333333333</v>
      </c>
      <c r="T22">
        <f>'labor worksheet'!U22</f>
        <v>64</v>
      </c>
      <c r="U22">
        <f>prices!$F$9</f>
        <v>1.1111111111111112</v>
      </c>
      <c r="V22">
        <f t="shared" si="4"/>
        <v>71.11111111111111</v>
      </c>
      <c r="X22">
        <f>'labor worksheet'!V22</f>
        <v>34</v>
      </c>
      <c r="Y22">
        <f>prices!$F$10</f>
        <v>0.5555555555555556</v>
      </c>
      <c r="Z22">
        <f t="shared" si="5"/>
        <v>18.88888888888889</v>
      </c>
      <c r="AB22">
        <f t="shared" si="6"/>
        <v>119</v>
      </c>
      <c r="AC22">
        <f t="shared" si="7"/>
        <v>127.33333333333333</v>
      </c>
      <c r="AD22" s="12">
        <f t="shared" si="8"/>
        <v>28.935342991375144</v>
      </c>
      <c r="AE22" s="12"/>
      <c r="AF22" s="12">
        <f t="shared" si="9"/>
        <v>17.926783179647778</v>
      </c>
      <c r="AG22" s="12">
        <f t="shared" si="10"/>
        <v>46.86212617102292</v>
      </c>
      <c r="AI22" s="6">
        <f t="shared" si="11"/>
        <v>5.911284407096171</v>
      </c>
    </row>
    <row r="23" spans="1:35" ht="15">
      <c r="A23">
        <f>'plot data'!A23</f>
        <v>30702</v>
      </c>
      <c r="B23">
        <f>'plot data'!B23</f>
        <v>2010203</v>
      </c>
      <c r="D23">
        <f>'plot data'!G23</f>
        <v>4355.556</v>
      </c>
      <c r="E23">
        <f>D23*prices!$F$3</f>
        <v>774.3210666666666</v>
      </c>
      <c r="G23">
        <f>prices!$D$14*prices!$F$5</f>
        <v>17.77777777777778</v>
      </c>
      <c r="I23">
        <f>'plot data'!J23</f>
        <v>400</v>
      </c>
      <c r="J23" s="6">
        <f>prices!$F$4</f>
        <v>0.5555555555555556</v>
      </c>
      <c r="K23">
        <f t="shared" si="0"/>
        <v>222.22222222222223</v>
      </c>
      <c r="M23">
        <f t="shared" si="1"/>
        <v>240</v>
      </c>
      <c r="N23">
        <f t="shared" si="2"/>
        <v>55.102035193669884</v>
      </c>
      <c r="P23">
        <f>'labor worksheet'!T23</f>
        <v>21</v>
      </c>
      <c r="Q23">
        <f>prices!$F$8</f>
        <v>1.7777777777777777</v>
      </c>
      <c r="R23">
        <f t="shared" si="3"/>
        <v>37.33333333333333</v>
      </c>
      <c r="T23">
        <f>'labor worksheet'!U23</f>
        <v>27</v>
      </c>
      <c r="U23">
        <f>prices!$F$9</f>
        <v>1.1111111111111112</v>
      </c>
      <c r="V23">
        <f t="shared" si="4"/>
        <v>30</v>
      </c>
      <c r="X23">
        <f>'labor worksheet'!V23</f>
        <v>15</v>
      </c>
      <c r="Y23">
        <f>prices!$F$10</f>
        <v>0.5555555555555556</v>
      </c>
      <c r="Z23">
        <f t="shared" si="5"/>
        <v>8.333333333333334</v>
      </c>
      <c r="AB23">
        <f t="shared" si="6"/>
        <v>63</v>
      </c>
      <c r="AC23">
        <f t="shared" si="7"/>
        <v>75.66666666666666</v>
      </c>
      <c r="AD23" s="12">
        <f t="shared" si="8"/>
        <v>17.372447206893142</v>
      </c>
      <c r="AE23" s="12"/>
      <c r="AF23" s="12">
        <f t="shared" si="9"/>
        <v>55.102035193669884</v>
      </c>
      <c r="AG23" s="12">
        <f t="shared" si="10"/>
        <v>72.47448240056303</v>
      </c>
      <c r="AI23" s="6">
        <f t="shared" si="11"/>
        <v>8.481286772486772</v>
      </c>
    </row>
    <row r="24" spans="1:35" ht="15">
      <c r="A24">
        <f>'plot data'!A24</f>
        <v>10104</v>
      </c>
      <c r="B24">
        <f>'plot data'!B24</f>
        <v>2040203</v>
      </c>
      <c r="D24">
        <f>'plot data'!G24</f>
        <v>4192.708</v>
      </c>
      <c r="E24">
        <f>D24*prices!$F$3</f>
        <v>745.370311111111</v>
      </c>
      <c r="G24">
        <f>prices!$D$14*prices!$F$5</f>
        <v>17.77777777777778</v>
      </c>
      <c r="I24">
        <f>'plot data'!J24</f>
        <v>140</v>
      </c>
      <c r="J24" s="6">
        <f>prices!$F$4</f>
        <v>0.5555555555555556</v>
      </c>
      <c r="K24">
        <f t="shared" si="0"/>
        <v>77.77777777777779</v>
      </c>
      <c r="M24">
        <f t="shared" si="1"/>
        <v>95.55555555555557</v>
      </c>
      <c r="N24">
        <f t="shared" si="2"/>
        <v>22.790892081097844</v>
      </c>
      <c r="P24">
        <f>'labor worksheet'!T24</f>
        <v>21</v>
      </c>
      <c r="Q24">
        <f>prices!$F$8</f>
        <v>1.7777777777777777</v>
      </c>
      <c r="R24">
        <f t="shared" si="3"/>
        <v>37.33333333333333</v>
      </c>
      <c r="T24">
        <f>'labor worksheet'!U24</f>
        <v>64</v>
      </c>
      <c r="U24">
        <f>prices!$F$9</f>
        <v>1.1111111111111112</v>
      </c>
      <c r="V24">
        <f t="shared" si="4"/>
        <v>71.11111111111111</v>
      </c>
      <c r="X24">
        <f>'labor worksheet'!V24</f>
        <v>34</v>
      </c>
      <c r="Y24">
        <f>prices!$F$10</f>
        <v>0.5555555555555556</v>
      </c>
      <c r="Z24">
        <f t="shared" si="5"/>
        <v>18.88888888888889</v>
      </c>
      <c r="AB24">
        <f t="shared" si="6"/>
        <v>119</v>
      </c>
      <c r="AC24">
        <f t="shared" si="7"/>
        <v>127.33333333333333</v>
      </c>
      <c r="AD24" s="12">
        <f t="shared" si="8"/>
        <v>30.37018874992805</v>
      </c>
      <c r="AE24" s="12"/>
      <c r="AF24" s="12">
        <f t="shared" si="9"/>
        <v>22.790892081097844</v>
      </c>
      <c r="AG24" s="12">
        <f t="shared" si="10"/>
        <v>53.1610808310259</v>
      </c>
      <c r="AI24" s="6">
        <f t="shared" si="11"/>
        <v>5.460628197945844</v>
      </c>
    </row>
    <row r="25" spans="1:35" ht="15">
      <c r="A25">
        <f>'plot data'!A25</f>
        <v>30404</v>
      </c>
      <c r="B25">
        <f>'plot data'!B25</f>
        <v>1050301</v>
      </c>
      <c r="D25">
        <f>'plot data'!G25</f>
        <v>4136.895</v>
      </c>
      <c r="E25">
        <f>D25*prices!$F$3</f>
        <v>735.4480000000001</v>
      </c>
      <c r="G25">
        <f>prices!$D$14*prices!$F$5</f>
        <v>17.77777777777778</v>
      </c>
      <c r="I25">
        <f>'plot data'!J25</f>
        <v>188.0952</v>
      </c>
      <c r="J25" s="6">
        <f>prices!$F$4</f>
        <v>0.5555555555555556</v>
      </c>
      <c r="K25">
        <f t="shared" si="0"/>
        <v>104.49733333333334</v>
      </c>
      <c r="M25">
        <f t="shared" si="1"/>
        <v>122.27511111111113</v>
      </c>
      <c r="N25">
        <f t="shared" si="2"/>
        <v>29.55721890720241</v>
      </c>
      <c r="P25">
        <f>'labor worksheet'!T25</f>
        <v>21</v>
      </c>
      <c r="Q25">
        <f>prices!$F$8</f>
        <v>1.7777777777777777</v>
      </c>
      <c r="R25">
        <f t="shared" si="3"/>
        <v>37.33333333333333</v>
      </c>
      <c r="T25">
        <f>'labor worksheet'!U25</f>
        <v>64</v>
      </c>
      <c r="U25">
        <f>prices!$F$9</f>
        <v>1.1111111111111112</v>
      </c>
      <c r="V25">
        <f t="shared" si="4"/>
        <v>71.11111111111111</v>
      </c>
      <c r="X25">
        <f>'labor worksheet'!V25</f>
        <v>34</v>
      </c>
      <c r="Y25">
        <f>prices!$F$10</f>
        <v>0.5555555555555556</v>
      </c>
      <c r="Z25">
        <f t="shared" si="5"/>
        <v>18.88888888888889</v>
      </c>
      <c r="AB25">
        <f t="shared" si="6"/>
        <v>119</v>
      </c>
      <c r="AC25">
        <f t="shared" si="7"/>
        <v>127.33333333333333</v>
      </c>
      <c r="AD25" s="12">
        <f t="shared" si="8"/>
        <v>30.779928746882216</v>
      </c>
      <c r="AE25" s="12"/>
      <c r="AF25" s="12">
        <f t="shared" si="9"/>
        <v>29.55721890720241</v>
      </c>
      <c r="AG25" s="12">
        <f t="shared" si="10"/>
        <v>60.33714765408463</v>
      </c>
      <c r="AI25" s="6">
        <f t="shared" si="11"/>
        <v>5.152713352007471</v>
      </c>
    </row>
    <row r="26" spans="1:35" ht="15">
      <c r="A26">
        <f>'plot data'!A26</f>
        <v>30606</v>
      </c>
      <c r="B26">
        <f>'plot data'!B26</f>
        <v>1020101</v>
      </c>
      <c r="D26">
        <f>'plot data'!G26</f>
        <v>4064.516</v>
      </c>
      <c r="E26">
        <f>D26*prices!$F$3</f>
        <v>722.5806222222222</v>
      </c>
      <c r="G26">
        <f>prices!$D$14*prices!$F$5</f>
        <v>17.77777777777778</v>
      </c>
      <c r="I26">
        <f>'plot data'!J26</f>
        <v>400</v>
      </c>
      <c r="J26" s="6">
        <f>prices!$F$4</f>
        <v>0.5555555555555556</v>
      </c>
      <c r="K26">
        <f t="shared" si="0"/>
        <v>222.22222222222223</v>
      </c>
      <c r="M26">
        <f t="shared" si="1"/>
        <v>240</v>
      </c>
      <c r="N26">
        <f t="shared" si="2"/>
        <v>59.04762092214669</v>
      </c>
      <c r="P26">
        <f>'labor worksheet'!T26</f>
        <v>21</v>
      </c>
      <c r="Q26">
        <f>prices!$F$8</f>
        <v>1.7777777777777777</v>
      </c>
      <c r="R26">
        <f t="shared" si="3"/>
        <v>37.33333333333333</v>
      </c>
      <c r="T26">
        <f>'labor worksheet'!U26</f>
        <v>64</v>
      </c>
      <c r="U26">
        <f>prices!$F$9</f>
        <v>1.1111111111111112</v>
      </c>
      <c r="V26">
        <f t="shared" si="4"/>
        <v>71.11111111111111</v>
      </c>
      <c r="X26">
        <f>'labor worksheet'!V26</f>
        <v>34</v>
      </c>
      <c r="Y26">
        <f>prices!$F$10</f>
        <v>0.5555555555555556</v>
      </c>
      <c r="Z26">
        <f t="shared" si="5"/>
        <v>18.88888888888889</v>
      </c>
      <c r="AB26">
        <f t="shared" si="6"/>
        <v>119</v>
      </c>
      <c r="AC26">
        <f t="shared" si="7"/>
        <v>127.33333333333333</v>
      </c>
      <c r="AD26" s="12">
        <f t="shared" si="8"/>
        <v>31.328043322583383</v>
      </c>
      <c r="AE26" s="12"/>
      <c r="AF26" s="12">
        <f t="shared" si="9"/>
        <v>59.04762092214669</v>
      </c>
      <c r="AG26" s="12">
        <f t="shared" si="10"/>
        <v>90.37566424473007</v>
      </c>
      <c r="AI26" s="6">
        <f t="shared" si="11"/>
        <v>4.055299346405229</v>
      </c>
    </row>
    <row r="27" spans="1:35" ht="15">
      <c r="A27">
        <f>'plot data'!A27</f>
        <v>31102</v>
      </c>
      <c r="B27">
        <f>'plot data'!B27</f>
        <v>1020501</v>
      </c>
      <c r="D27">
        <f>'plot data'!G27</f>
        <v>4000</v>
      </c>
      <c r="E27">
        <f>D27*prices!$F$3</f>
        <v>711.1111111111111</v>
      </c>
      <c r="G27">
        <f>prices!$D$14*prices!$F$5</f>
        <v>17.77777777777778</v>
      </c>
      <c r="I27">
        <f>'plot data'!J27</f>
        <v>200</v>
      </c>
      <c r="J27" s="6">
        <f>prices!$F$4</f>
        <v>0.5555555555555556</v>
      </c>
      <c r="K27">
        <f t="shared" si="0"/>
        <v>111.11111111111111</v>
      </c>
      <c r="M27">
        <f t="shared" si="1"/>
        <v>128.88888888888889</v>
      </c>
      <c r="N27">
        <f t="shared" si="2"/>
        <v>32.22222222222222</v>
      </c>
      <c r="P27">
        <f>'labor worksheet'!T27</f>
        <v>21</v>
      </c>
      <c r="Q27">
        <f>prices!$F$8</f>
        <v>1.7777777777777777</v>
      </c>
      <c r="R27">
        <f t="shared" si="3"/>
        <v>37.33333333333333</v>
      </c>
      <c r="T27">
        <f>'labor worksheet'!U27</f>
        <v>64</v>
      </c>
      <c r="U27">
        <f>prices!$F$9</f>
        <v>1.1111111111111112</v>
      </c>
      <c r="V27">
        <f t="shared" si="4"/>
        <v>71.11111111111111</v>
      </c>
      <c r="X27">
        <f>'labor worksheet'!V27</f>
        <v>34</v>
      </c>
      <c r="Y27">
        <f>prices!$F$10</f>
        <v>0.5555555555555556</v>
      </c>
      <c r="Z27">
        <f t="shared" si="5"/>
        <v>18.88888888888889</v>
      </c>
      <c r="AB27">
        <f t="shared" si="6"/>
        <v>119</v>
      </c>
      <c r="AC27">
        <f t="shared" si="7"/>
        <v>127.33333333333333</v>
      </c>
      <c r="AD27" s="12">
        <f t="shared" si="8"/>
        <v>31.833333333333332</v>
      </c>
      <c r="AE27" s="12"/>
      <c r="AF27" s="12">
        <f t="shared" si="9"/>
        <v>32.22222222222222</v>
      </c>
      <c r="AG27" s="12">
        <f t="shared" si="10"/>
        <v>64.05555555555556</v>
      </c>
      <c r="AI27" s="6">
        <f t="shared" si="11"/>
        <v>4.892623716153127</v>
      </c>
    </row>
    <row r="28" spans="1:35" ht="15">
      <c r="A28">
        <f>'plot data'!A28</f>
        <v>30604</v>
      </c>
      <c r="B28">
        <f>'plot data'!B28</f>
        <v>1040201</v>
      </c>
      <c r="D28">
        <f>'plot data'!G28</f>
        <v>4000</v>
      </c>
      <c r="E28">
        <f>D28*prices!$F$3</f>
        <v>711.1111111111111</v>
      </c>
      <c r="G28">
        <f>prices!$D$14*prices!$F$5</f>
        <v>17.77777777777778</v>
      </c>
      <c r="I28">
        <f>'plot data'!J28</f>
        <v>200</v>
      </c>
      <c r="J28" s="6">
        <f>prices!$F$4</f>
        <v>0.5555555555555556</v>
      </c>
      <c r="K28">
        <f t="shared" si="0"/>
        <v>111.11111111111111</v>
      </c>
      <c r="M28">
        <f t="shared" si="1"/>
        <v>128.88888888888889</v>
      </c>
      <c r="N28">
        <f t="shared" si="2"/>
        <v>32.22222222222222</v>
      </c>
      <c r="P28">
        <f>'labor worksheet'!T28</f>
        <v>21</v>
      </c>
      <c r="Q28">
        <f>prices!$F$8</f>
        <v>1.7777777777777777</v>
      </c>
      <c r="R28">
        <f t="shared" si="3"/>
        <v>37.33333333333333</v>
      </c>
      <c r="T28">
        <f>'labor worksheet'!U28</f>
        <v>64</v>
      </c>
      <c r="U28">
        <f>prices!$F$9</f>
        <v>1.1111111111111112</v>
      </c>
      <c r="V28">
        <f t="shared" si="4"/>
        <v>71.11111111111111</v>
      </c>
      <c r="X28">
        <f>'labor worksheet'!V28</f>
        <v>34</v>
      </c>
      <c r="Y28">
        <f>prices!$F$10</f>
        <v>0.5555555555555556</v>
      </c>
      <c r="Z28">
        <f t="shared" si="5"/>
        <v>18.88888888888889</v>
      </c>
      <c r="AB28">
        <f t="shared" si="6"/>
        <v>119</v>
      </c>
      <c r="AC28">
        <f t="shared" si="7"/>
        <v>127.33333333333333</v>
      </c>
      <c r="AD28" s="12">
        <f t="shared" si="8"/>
        <v>31.833333333333332</v>
      </c>
      <c r="AE28" s="12"/>
      <c r="AF28" s="12">
        <f t="shared" si="9"/>
        <v>32.22222222222222</v>
      </c>
      <c r="AG28" s="12">
        <f t="shared" si="10"/>
        <v>64.05555555555556</v>
      </c>
      <c r="AI28" s="6">
        <f t="shared" si="11"/>
        <v>4.892623716153127</v>
      </c>
    </row>
    <row r="29" spans="1:35" ht="15">
      <c r="A29">
        <f>'plot data'!A29</f>
        <v>20101</v>
      </c>
      <c r="B29">
        <f>'plot data'!B29</f>
        <v>1010502</v>
      </c>
      <c r="D29">
        <f>'plot data'!G29</f>
        <v>3938.619</v>
      </c>
      <c r="E29">
        <f>D29*prices!$F$3</f>
        <v>700.1989333333333</v>
      </c>
      <c r="G29">
        <f>prices!$D$14*prices!$F$5</f>
        <v>17.77777777777778</v>
      </c>
      <c r="I29">
        <f>'plot data'!J29</f>
        <v>2300</v>
      </c>
      <c r="J29" s="6">
        <f>prices!$F$4</f>
        <v>0.5555555555555556</v>
      </c>
      <c r="K29">
        <f t="shared" si="0"/>
        <v>1277.7777777777778</v>
      </c>
      <c r="M29">
        <f t="shared" si="1"/>
        <v>1295.5555555555557</v>
      </c>
      <c r="N29">
        <f t="shared" si="2"/>
        <v>328.93650174224916</v>
      </c>
      <c r="P29">
        <f>'labor worksheet'!T29</f>
        <v>21</v>
      </c>
      <c r="Q29">
        <f>prices!$F$8</f>
        <v>1.7777777777777777</v>
      </c>
      <c r="R29">
        <f t="shared" si="3"/>
        <v>37.33333333333333</v>
      </c>
      <c r="T29">
        <f>'labor worksheet'!U29</f>
        <v>64</v>
      </c>
      <c r="U29">
        <f>prices!$F$9</f>
        <v>1.1111111111111112</v>
      </c>
      <c r="V29">
        <f t="shared" si="4"/>
        <v>71.11111111111111</v>
      </c>
      <c r="X29">
        <f>'labor worksheet'!V29</f>
        <v>34</v>
      </c>
      <c r="Y29">
        <f>prices!$F$10</f>
        <v>0.5555555555555556</v>
      </c>
      <c r="Z29">
        <f t="shared" si="5"/>
        <v>18.88888888888889</v>
      </c>
      <c r="AB29">
        <f t="shared" si="6"/>
        <v>119</v>
      </c>
      <c r="AC29">
        <f t="shared" si="7"/>
        <v>127.33333333333333</v>
      </c>
      <c r="AD29" s="12">
        <f t="shared" si="8"/>
        <v>32.32943662063615</v>
      </c>
      <c r="AE29" s="12"/>
      <c r="AF29" s="12">
        <f t="shared" si="9"/>
        <v>328.93650174224916</v>
      </c>
      <c r="AG29" s="12">
        <f t="shared" si="10"/>
        <v>361.2659383628853</v>
      </c>
      <c r="AI29" s="6">
        <f t="shared" si="11"/>
        <v>-5.002996825396826</v>
      </c>
    </row>
    <row r="30" spans="1:35" ht="15">
      <c r="A30">
        <f>'plot data'!A30</f>
        <v>30204</v>
      </c>
      <c r="B30">
        <f>'plot data'!B30</f>
        <v>3040501</v>
      </c>
      <c r="D30">
        <f>'plot data'!G30</f>
        <v>3916.3</v>
      </c>
      <c r="E30">
        <f>D30*prices!$F$3</f>
        <v>696.2311111111112</v>
      </c>
      <c r="G30">
        <f>prices!$D$14*prices!$F$5</f>
        <v>17.77777777777778</v>
      </c>
      <c r="I30">
        <f>'plot data'!J30</f>
        <v>192.3077</v>
      </c>
      <c r="J30" s="6">
        <f>prices!$F$4</f>
        <v>0.5555555555555556</v>
      </c>
      <c r="K30">
        <f t="shared" si="0"/>
        <v>106.83761111111112</v>
      </c>
      <c r="M30">
        <f t="shared" si="1"/>
        <v>124.6153888888889</v>
      </c>
      <c r="N30">
        <f t="shared" si="2"/>
        <v>31.819673898549368</v>
      </c>
      <c r="P30">
        <f>'labor worksheet'!T30</f>
        <v>21</v>
      </c>
      <c r="Q30">
        <f>prices!$F$8</f>
        <v>1.7777777777777777</v>
      </c>
      <c r="R30">
        <f t="shared" si="3"/>
        <v>37.33333333333333</v>
      </c>
      <c r="T30">
        <f>'labor worksheet'!U30</f>
        <v>64</v>
      </c>
      <c r="U30">
        <f>prices!$F$9</f>
        <v>1.1111111111111112</v>
      </c>
      <c r="V30">
        <f t="shared" si="4"/>
        <v>71.11111111111111</v>
      </c>
      <c r="X30">
        <f>'labor worksheet'!V30</f>
        <v>34</v>
      </c>
      <c r="Y30">
        <f>prices!$F$10</f>
        <v>0.5555555555555556</v>
      </c>
      <c r="Z30">
        <f t="shared" si="5"/>
        <v>18.88888888888889</v>
      </c>
      <c r="AB30">
        <f t="shared" si="6"/>
        <v>119</v>
      </c>
      <c r="AC30">
        <f t="shared" si="7"/>
        <v>127.33333333333333</v>
      </c>
      <c r="AD30" s="12">
        <f t="shared" si="8"/>
        <v>32.513682131944265</v>
      </c>
      <c r="AE30" s="12"/>
      <c r="AF30" s="12">
        <f t="shared" si="9"/>
        <v>31.819673898549368</v>
      </c>
      <c r="AG30" s="12">
        <f t="shared" si="10"/>
        <v>64.33335603049363</v>
      </c>
      <c r="AI30" s="6">
        <f t="shared" si="11"/>
        <v>4.803493464052289</v>
      </c>
    </row>
    <row r="31" spans="1:35" ht="15">
      <c r="A31">
        <f>'plot data'!A31</f>
        <v>31003</v>
      </c>
      <c r="B31">
        <f>'plot data'!B31</f>
        <v>2020601</v>
      </c>
      <c r="D31">
        <f>'plot data'!G31</f>
        <v>3712.707</v>
      </c>
      <c r="E31">
        <f>D31*prices!$F$3</f>
        <v>660.0368</v>
      </c>
      <c r="G31">
        <f>prices!$D$14*prices!$F$5</f>
        <v>17.77777777777778</v>
      </c>
      <c r="I31">
        <f>'plot data'!J31</f>
        <v>400</v>
      </c>
      <c r="J31" s="6">
        <f>prices!$F$4</f>
        <v>0.5555555555555556</v>
      </c>
      <c r="K31">
        <f t="shared" si="0"/>
        <v>222.22222222222223</v>
      </c>
      <c r="M31">
        <f t="shared" si="1"/>
        <v>240</v>
      </c>
      <c r="N31">
        <f t="shared" si="2"/>
        <v>64.64286031728332</v>
      </c>
      <c r="P31">
        <f>'labor worksheet'!T31</f>
        <v>21</v>
      </c>
      <c r="Q31">
        <f>prices!$F$8</f>
        <v>1.7777777777777777</v>
      </c>
      <c r="R31">
        <f t="shared" si="3"/>
        <v>37.33333333333333</v>
      </c>
      <c r="T31">
        <f>'labor worksheet'!U31</f>
        <v>27</v>
      </c>
      <c r="U31">
        <f>prices!$F$9</f>
        <v>1.1111111111111112</v>
      </c>
      <c r="V31">
        <f t="shared" si="4"/>
        <v>30</v>
      </c>
      <c r="X31">
        <f>'labor worksheet'!V31</f>
        <v>15</v>
      </c>
      <c r="Y31">
        <f>prices!$F$10</f>
        <v>0.5555555555555556</v>
      </c>
      <c r="Z31">
        <f t="shared" si="5"/>
        <v>8.333333333333334</v>
      </c>
      <c r="AB31">
        <f t="shared" si="6"/>
        <v>63</v>
      </c>
      <c r="AC31">
        <f t="shared" si="7"/>
        <v>75.66666666666666</v>
      </c>
      <c r="AD31" s="12">
        <f t="shared" si="8"/>
        <v>20.38045735003238</v>
      </c>
      <c r="AE31" s="12"/>
      <c r="AF31" s="12">
        <f t="shared" si="9"/>
        <v>64.64286031728332</v>
      </c>
      <c r="AG31" s="12">
        <f t="shared" si="10"/>
        <v>85.0233176673157</v>
      </c>
      <c r="AI31" s="6">
        <f t="shared" si="11"/>
        <v>6.667250793650793</v>
      </c>
    </row>
    <row r="32" spans="1:35" ht="15">
      <c r="A32">
        <f>'plot data'!A32</f>
        <v>30602</v>
      </c>
      <c r="B32">
        <f>'plot data'!B32</f>
        <v>3040701</v>
      </c>
      <c r="D32">
        <f>'plot data'!G32</f>
        <v>3682.609</v>
      </c>
      <c r="E32">
        <f>D32*prices!$F$3</f>
        <v>654.6860444444444</v>
      </c>
      <c r="G32">
        <f>prices!$D$14*prices!$F$5</f>
        <v>17.77777777777778</v>
      </c>
      <c r="I32">
        <f>'plot data'!J32</f>
        <v>192.3077</v>
      </c>
      <c r="J32" s="6">
        <f>prices!$F$4</f>
        <v>0.5555555555555556</v>
      </c>
      <c r="K32">
        <f t="shared" si="0"/>
        <v>106.83761111111112</v>
      </c>
      <c r="M32">
        <f t="shared" si="1"/>
        <v>124.6153888888889</v>
      </c>
      <c r="N32">
        <f t="shared" si="2"/>
        <v>33.83888674819643</v>
      </c>
      <c r="P32">
        <f>'labor worksheet'!T32</f>
        <v>21</v>
      </c>
      <c r="Q32">
        <f>prices!$F$8</f>
        <v>1.7777777777777777</v>
      </c>
      <c r="R32">
        <f t="shared" si="3"/>
        <v>37.33333333333333</v>
      </c>
      <c r="T32">
        <f>'labor worksheet'!U32</f>
        <v>64</v>
      </c>
      <c r="U32">
        <f>prices!$F$9</f>
        <v>1.1111111111111112</v>
      </c>
      <c r="V32">
        <f t="shared" si="4"/>
        <v>71.11111111111111</v>
      </c>
      <c r="X32">
        <f>'labor worksheet'!V32</f>
        <v>34</v>
      </c>
      <c r="Y32">
        <f>prices!$F$10</f>
        <v>0.5555555555555556</v>
      </c>
      <c r="Z32">
        <f t="shared" si="5"/>
        <v>18.88888888888889</v>
      </c>
      <c r="AB32">
        <f t="shared" si="6"/>
        <v>119</v>
      </c>
      <c r="AC32">
        <f t="shared" si="7"/>
        <v>127.33333333333333</v>
      </c>
      <c r="AD32" s="12">
        <f t="shared" si="8"/>
        <v>34.57693535570389</v>
      </c>
      <c r="AE32" s="12"/>
      <c r="AF32" s="12">
        <f t="shared" si="9"/>
        <v>33.83888674819643</v>
      </c>
      <c r="AG32" s="12">
        <f t="shared" si="10"/>
        <v>68.41582210390033</v>
      </c>
      <c r="AI32" s="6">
        <f t="shared" si="11"/>
        <v>4.454375256769374</v>
      </c>
    </row>
    <row r="33" spans="1:35" ht="15">
      <c r="A33">
        <f>'plot data'!A33</f>
        <v>30605</v>
      </c>
      <c r="B33">
        <f>'plot data'!B33</f>
        <v>1020401</v>
      </c>
      <c r="D33">
        <f>'plot data'!G33</f>
        <v>3630.049</v>
      </c>
      <c r="E33">
        <f>D33*prices!$F$3</f>
        <v>645.3420444444445</v>
      </c>
      <c r="G33">
        <f>prices!$D$14*prices!$F$5</f>
        <v>17.77777777777778</v>
      </c>
      <c r="I33">
        <f>'plot data'!J33</f>
        <v>200</v>
      </c>
      <c r="J33" s="6">
        <f>prices!$F$4</f>
        <v>0.5555555555555556</v>
      </c>
      <c r="K33">
        <f t="shared" si="0"/>
        <v>111.11111111111111</v>
      </c>
      <c r="M33">
        <f t="shared" si="1"/>
        <v>128.88888888888889</v>
      </c>
      <c r="N33">
        <f t="shared" si="2"/>
        <v>35.50610167766025</v>
      </c>
      <c r="P33">
        <f>'labor worksheet'!T33</f>
        <v>21</v>
      </c>
      <c r="Q33">
        <f>prices!$F$8</f>
        <v>1.7777777777777777</v>
      </c>
      <c r="R33">
        <f t="shared" si="3"/>
        <v>37.33333333333333</v>
      </c>
      <c r="T33">
        <f>'labor worksheet'!U33</f>
        <v>64</v>
      </c>
      <c r="U33">
        <f>prices!$F$9</f>
        <v>1.1111111111111112</v>
      </c>
      <c r="V33">
        <f t="shared" si="4"/>
        <v>71.11111111111111</v>
      </c>
      <c r="X33">
        <f>'labor worksheet'!V33</f>
        <v>34</v>
      </c>
      <c r="Y33">
        <f>prices!$F$10</f>
        <v>0.5555555555555556</v>
      </c>
      <c r="Z33">
        <f t="shared" si="5"/>
        <v>18.88888888888889</v>
      </c>
      <c r="AB33">
        <f t="shared" si="6"/>
        <v>119</v>
      </c>
      <c r="AC33">
        <f t="shared" si="7"/>
        <v>127.33333333333333</v>
      </c>
      <c r="AD33" s="12">
        <f t="shared" si="8"/>
        <v>35.07757976086089</v>
      </c>
      <c r="AE33" s="12"/>
      <c r="AF33" s="12">
        <f t="shared" si="9"/>
        <v>35.50610167766025</v>
      </c>
      <c r="AG33" s="12">
        <f t="shared" si="10"/>
        <v>70.58368143852114</v>
      </c>
      <c r="AI33" s="6">
        <f t="shared" si="11"/>
        <v>4.33994248366013</v>
      </c>
    </row>
    <row r="34" spans="1:35" ht="15">
      <c r="A34">
        <f>'plot data'!A34</f>
        <v>10102</v>
      </c>
      <c r="B34">
        <f>'plot data'!B34</f>
        <v>1040501</v>
      </c>
      <c r="D34">
        <f>'plot data'!G34</f>
        <v>3600</v>
      </c>
      <c r="E34">
        <f>D34*prices!$F$3</f>
        <v>640</v>
      </c>
      <c r="G34">
        <f>prices!$D$14*prices!$F$5</f>
        <v>17.77777777777778</v>
      </c>
      <c r="I34">
        <f>'plot data'!J34</f>
        <v>200</v>
      </c>
      <c r="J34" s="6">
        <f>prices!$F$4</f>
        <v>0.5555555555555556</v>
      </c>
      <c r="K34">
        <f t="shared" si="0"/>
        <v>111.11111111111111</v>
      </c>
      <c r="M34">
        <f t="shared" si="1"/>
        <v>128.88888888888889</v>
      </c>
      <c r="N34">
        <f t="shared" si="2"/>
        <v>35.80246913580247</v>
      </c>
      <c r="P34">
        <f>'labor worksheet'!T34</f>
        <v>21</v>
      </c>
      <c r="Q34">
        <f>prices!$F$8</f>
        <v>1.7777777777777777</v>
      </c>
      <c r="R34">
        <f t="shared" si="3"/>
        <v>37.33333333333333</v>
      </c>
      <c r="T34">
        <f>'labor worksheet'!U34</f>
        <v>64</v>
      </c>
      <c r="U34">
        <f>prices!$F$9</f>
        <v>1.1111111111111112</v>
      </c>
      <c r="V34">
        <f t="shared" si="4"/>
        <v>71.11111111111111</v>
      </c>
      <c r="X34">
        <f>'labor worksheet'!V34</f>
        <v>34</v>
      </c>
      <c r="Y34">
        <f>prices!$F$10</f>
        <v>0.5555555555555556</v>
      </c>
      <c r="Z34">
        <f t="shared" si="5"/>
        <v>18.88888888888889</v>
      </c>
      <c r="AB34">
        <f t="shared" si="6"/>
        <v>119</v>
      </c>
      <c r="AC34">
        <f t="shared" si="7"/>
        <v>127.33333333333333</v>
      </c>
      <c r="AD34" s="12">
        <f t="shared" si="8"/>
        <v>35.370370370370374</v>
      </c>
      <c r="AE34" s="12"/>
      <c r="AF34" s="12">
        <f t="shared" si="9"/>
        <v>35.80246913580247</v>
      </c>
      <c r="AG34" s="12">
        <f t="shared" si="10"/>
        <v>71.17283950617283</v>
      </c>
      <c r="AI34" s="6">
        <f t="shared" si="11"/>
        <v>4.295051353874883</v>
      </c>
    </row>
    <row r="35" spans="1:35" ht="15">
      <c r="A35">
        <f>'plot data'!A35</f>
        <v>30206</v>
      </c>
      <c r="B35">
        <f>'plot data'!B35</f>
        <v>3090202</v>
      </c>
      <c r="D35">
        <f>'plot data'!G35</f>
        <v>3500</v>
      </c>
      <c r="E35">
        <f>D35*prices!$F$3</f>
        <v>622.2222222222223</v>
      </c>
      <c r="G35">
        <f>prices!$D$14*prices!$F$5</f>
        <v>17.77777777777778</v>
      </c>
      <c r="I35">
        <f>'plot data'!J35</f>
        <v>125</v>
      </c>
      <c r="J35" s="6">
        <f>prices!$F$4</f>
        <v>0.5555555555555556</v>
      </c>
      <c r="K35">
        <f t="shared" si="0"/>
        <v>69.44444444444444</v>
      </c>
      <c r="M35">
        <f t="shared" si="1"/>
        <v>87.22222222222223</v>
      </c>
      <c r="N35">
        <f t="shared" si="2"/>
        <v>24.920634920634924</v>
      </c>
      <c r="P35">
        <f>'labor worksheet'!T35</f>
        <v>21</v>
      </c>
      <c r="Q35">
        <f>prices!$F$8</f>
        <v>1.7777777777777777</v>
      </c>
      <c r="R35">
        <f t="shared" si="3"/>
        <v>37.33333333333333</v>
      </c>
      <c r="T35">
        <f>'labor worksheet'!U35</f>
        <v>64</v>
      </c>
      <c r="U35">
        <f>prices!$F$9</f>
        <v>1.1111111111111112</v>
      </c>
      <c r="V35">
        <f t="shared" si="4"/>
        <v>71.11111111111111</v>
      </c>
      <c r="X35">
        <f>'labor worksheet'!V35</f>
        <v>34</v>
      </c>
      <c r="Y35">
        <f>prices!$F$10</f>
        <v>0.5555555555555556</v>
      </c>
      <c r="Z35">
        <f t="shared" si="5"/>
        <v>18.88888888888889</v>
      </c>
      <c r="AB35">
        <f t="shared" si="6"/>
        <v>119</v>
      </c>
      <c r="AC35">
        <f t="shared" si="7"/>
        <v>127.33333333333333</v>
      </c>
      <c r="AD35" s="12">
        <f t="shared" si="8"/>
        <v>36.38095238095238</v>
      </c>
      <c r="AE35" s="12"/>
      <c r="AF35" s="12">
        <f t="shared" si="9"/>
        <v>24.920634920634924</v>
      </c>
      <c r="AG35" s="12">
        <f t="shared" si="10"/>
        <v>61.301587301587304</v>
      </c>
      <c r="AI35" s="6">
        <f t="shared" si="11"/>
        <v>4.495798319327731</v>
      </c>
    </row>
    <row r="36" spans="1:35" ht="15">
      <c r="A36">
        <f>'plot data'!A36</f>
        <v>20103</v>
      </c>
      <c r="B36">
        <f>'plot data'!B36</f>
        <v>3010601</v>
      </c>
      <c r="D36">
        <f>'plot data'!G36</f>
        <v>3449.761</v>
      </c>
      <c r="E36">
        <f>D36*prices!$F$3</f>
        <v>613.2908444444445</v>
      </c>
      <c r="G36">
        <f>prices!$D$14*prices!$F$5</f>
        <v>17.77777777777778</v>
      </c>
      <c r="I36">
        <f>'plot data'!J36</f>
        <v>300</v>
      </c>
      <c r="J36" s="6">
        <f>prices!$F$4</f>
        <v>0.5555555555555556</v>
      </c>
      <c r="K36">
        <f t="shared" si="0"/>
        <v>166.66666666666669</v>
      </c>
      <c r="M36">
        <f t="shared" si="1"/>
        <v>184.44444444444446</v>
      </c>
      <c r="N36">
        <f t="shared" si="2"/>
        <v>53.465861676923254</v>
      </c>
      <c r="P36">
        <f>'labor worksheet'!T36</f>
        <v>21</v>
      </c>
      <c r="Q36">
        <f>prices!$F$8</f>
        <v>1.7777777777777777</v>
      </c>
      <c r="R36">
        <f t="shared" si="3"/>
        <v>37.33333333333333</v>
      </c>
      <c r="T36">
        <f>'labor worksheet'!U36</f>
        <v>64</v>
      </c>
      <c r="U36">
        <f>prices!$F$9</f>
        <v>1.1111111111111112</v>
      </c>
      <c r="V36">
        <f t="shared" si="4"/>
        <v>71.11111111111111</v>
      </c>
      <c r="X36">
        <f>'labor worksheet'!V36</f>
        <v>34</v>
      </c>
      <c r="Y36">
        <f>prices!$F$10</f>
        <v>0.5555555555555556</v>
      </c>
      <c r="Z36">
        <f t="shared" si="5"/>
        <v>18.88888888888889</v>
      </c>
      <c r="AB36">
        <f t="shared" si="6"/>
        <v>119</v>
      </c>
      <c r="AC36">
        <f t="shared" si="7"/>
        <v>127.33333333333333</v>
      </c>
      <c r="AD36" s="12">
        <f t="shared" si="8"/>
        <v>36.910769567321715</v>
      </c>
      <c r="AE36" s="12"/>
      <c r="AF36" s="12">
        <f t="shared" si="9"/>
        <v>53.465861676923254</v>
      </c>
      <c r="AG36" s="12">
        <f t="shared" si="10"/>
        <v>90.37663124424498</v>
      </c>
      <c r="AI36" s="6">
        <f t="shared" si="11"/>
        <v>3.6037512605042017</v>
      </c>
    </row>
    <row r="37" spans="1:35" ht="15">
      <c r="A37">
        <f>'plot data'!A37</f>
        <v>30301</v>
      </c>
      <c r="B37">
        <f>'plot data'!B37</f>
        <v>1030504</v>
      </c>
      <c r="D37">
        <f>'plot data'!G37</f>
        <v>3419.54</v>
      </c>
      <c r="E37">
        <f>D37*prices!$F$3</f>
        <v>607.9182222222222</v>
      </c>
      <c r="G37">
        <f>prices!$D$14*prices!$F$5</f>
        <v>17.77777777777778</v>
      </c>
      <c r="I37">
        <f>'plot data'!J37</f>
        <v>185.1852</v>
      </c>
      <c r="J37" s="6">
        <f>prices!$F$4</f>
        <v>0.5555555555555556</v>
      </c>
      <c r="K37">
        <f t="shared" si="0"/>
        <v>102.88066666666667</v>
      </c>
      <c r="M37">
        <f t="shared" si="1"/>
        <v>120.65844444444446</v>
      </c>
      <c r="N37">
        <f t="shared" si="2"/>
        <v>35.28499284829084</v>
      </c>
      <c r="P37">
        <f>'labor worksheet'!T37</f>
        <v>21</v>
      </c>
      <c r="Q37">
        <f>prices!$F$8</f>
        <v>1.7777777777777777</v>
      </c>
      <c r="R37">
        <f t="shared" si="3"/>
        <v>37.33333333333333</v>
      </c>
      <c r="T37">
        <f>'labor worksheet'!U37</f>
        <v>27</v>
      </c>
      <c r="U37">
        <f>prices!$F$9</f>
        <v>1.1111111111111112</v>
      </c>
      <c r="V37">
        <f t="shared" si="4"/>
        <v>30</v>
      </c>
      <c r="X37">
        <f>'labor worksheet'!V37</f>
        <v>15</v>
      </c>
      <c r="Y37">
        <f>prices!$F$10</f>
        <v>0.5555555555555556</v>
      </c>
      <c r="Z37">
        <f t="shared" si="5"/>
        <v>8.333333333333334</v>
      </c>
      <c r="AB37">
        <f t="shared" si="6"/>
        <v>63</v>
      </c>
      <c r="AC37">
        <f t="shared" si="7"/>
        <v>75.66666666666666</v>
      </c>
      <c r="AD37" s="12">
        <f t="shared" si="8"/>
        <v>22.127732580015632</v>
      </c>
      <c r="AE37" s="12"/>
      <c r="AF37" s="12">
        <f t="shared" si="9"/>
        <v>35.28499284829084</v>
      </c>
      <c r="AG37" s="12">
        <f t="shared" si="10"/>
        <v>57.41272542830647</v>
      </c>
      <c r="AI37" s="6">
        <f t="shared" si="11"/>
        <v>7.734282186948853</v>
      </c>
    </row>
    <row r="38" spans="1:35" ht="15">
      <c r="A38">
        <f>'plot data'!A38</f>
        <v>20401</v>
      </c>
      <c r="B38">
        <f>'plot data'!B38</f>
        <v>1010301</v>
      </c>
      <c r="D38">
        <f>'plot data'!G38</f>
        <v>3408.197</v>
      </c>
      <c r="E38">
        <f>D38*prices!$F$3</f>
        <v>605.9016888888889</v>
      </c>
      <c r="G38">
        <f>prices!$D$14*prices!$F$5</f>
        <v>17.77777777777778</v>
      </c>
      <c r="I38">
        <f>'plot data'!J38</f>
        <v>400</v>
      </c>
      <c r="J38" s="6">
        <f>prices!$F$4</f>
        <v>0.5555555555555556</v>
      </c>
      <c r="K38">
        <f t="shared" si="0"/>
        <v>222.22222222222223</v>
      </c>
      <c r="M38">
        <f t="shared" si="1"/>
        <v>240</v>
      </c>
      <c r="N38">
        <f t="shared" si="2"/>
        <v>70.4184646603468</v>
      </c>
      <c r="P38">
        <f>'labor worksheet'!T38</f>
        <v>21</v>
      </c>
      <c r="Q38">
        <f>prices!$F$8</f>
        <v>1.7777777777777777</v>
      </c>
      <c r="R38">
        <f t="shared" si="3"/>
        <v>37.33333333333333</v>
      </c>
      <c r="T38">
        <f>'labor worksheet'!U38</f>
        <v>64</v>
      </c>
      <c r="U38">
        <f>prices!$F$9</f>
        <v>1.1111111111111112</v>
      </c>
      <c r="V38">
        <f t="shared" si="4"/>
        <v>71.11111111111111</v>
      </c>
      <c r="X38">
        <f>'labor worksheet'!V38</f>
        <v>34</v>
      </c>
      <c r="Y38">
        <f>prices!$F$10</f>
        <v>0.5555555555555556</v>
      </c>
      <c r="Z38">
        <f t="shared" si="5"/>
        <v>18.88888888888889</v>
      </c>
      <c r="AB38">
        <f t="shared" si="6"/>
        <v>119</v>
      </c>
      <c r="AC38">
        <f t="shared" si="7"/>
        <v>127.33333333333333</v>
      </c>
      <c r="AD38" s="12">
        <f t="shared" si="8"/>
        <v>37.36090763923955</v>
      </c>
      <c r="AE38" s="12"/>
      <c r="AF38" s="12">
        <f t="shared" si="9"/>
        <v>70.4184646603468</v>
      </c>
      <c r="AG38" s="12">
        <f t="shared" si="10"/>
        <v>107.77937229958636</v>
      </c>
      <c r="AI38" s="6">
        <f t="shared" si="11"/>
        <v>3.0748041083099906</v>
      </c>
    </row>
    <row r="39" spans="1:35" ht="15">
      <c r="A39">
        <f>'plot data'!A39</f>
        <v>20206</v>
      </c>
      <c r="B39">
        <f>'plot data'!B39</f>
        <v>2030201</v>
      </c>
      <c r="D39">
        <f>'plot data'!G39</f>
        <v>3201.794</v>
      </c>
      <c r="E39">
        <f>D39*prices!$F$3</f>
        <v>569.2078222222223</v>
      </c>
      <c r="G39">
        <f>prices!$D$14*prices!$F$5</f>
        <v>17.77777777777778</v>
      </c>
      <c r="I39">
        <f>'plot data'!J39</f>
        <v>200</v>
      </c>
      <c r="J39" s="6">
        <f>prices!$F$4</f>
        <v>0.5555555555555556</v>
      </c>
      <c r="K39">
        <f t="shared" si="0"/>
        <v>111.11111111111111</v>
      </c>
      <c r="M39">
        <f t="shared" si="1"/>
        <v>128.88888888888889</v>
      </c>
      <c r="N39">
        <f t="shared" si="2"/>
        <v>40.255209700839245</v>
      </c>
      <c r="P39">
        <f>'labor worksheet'!T39</f>
        <v>21</v>
      </c>
      <c r="Q39">
        <f>prices!$F$8</f>
        <v>1.7777777777777777</v>
      </c>
      <c r="R39">
        <f t="shared" si="3"/>
        <v>37.33333333333333</v>
      </c>
      <c r="T39">
        <f>'labor worksheet'!U39</f>
        <v>64</v>
      </c>
      <c r="U39">
        <f>prices!$F$9</f>
        <v>1.1111111111111112</v>
      </c>
      <c r="V39">
        <f t="shared" si="4"/>
        <v>71.11111111111111</v>
      </c>
      <c r="X39">
        <f>'labor worksheet'!V39</f>
        <v>34</v>
      </c>
      <c r="Y39">
        <f>prices!$F$10</f>
        <v>0.5555555555555556</v>
      </c>
      <c r="Z39">
        <f t="shared" si="5"/>
        <v>18.88888888888889</v>
      </c>
      <c r="AB39">
        <f t="shared" si="6"/>
        <v>119</v>
      </c>
      <c r="AC39">
        <f t="shared" si="7"/>
        <v>127.33333333333333</v>
      </c>
      <c r="AD39" s="12">
        <f t="shared" si="8"/>
        <v>39.7693709630705</v>
      </c>
      <c r="AE39" s="12"/>
      <c r="AF39" s="12">
        <f t="shared" si="9"/>
        <v>40.255209700839245</v>
      </c>
      <c r="AG39" s="12">
        <f t="shared" si="10"/>
        <v>80.02458066390975</v>
      </c>
      <c r="AI39" s="6">
        <f t="shared" si="11"/>
        <v>3.7001591036414565</v>
      </c>
    </row>
    <row r="40" spans="1:35" ht="15">
      <c r="A40">
        <f>'plot data'!A40</f>
        <v>30405</v>
      </c>
      <c r="B40">
        <f>'plot data'!B40</f>
        <v>2040104</v>
      </c>
      <c r="D40">
        <f>'plot data'!G40</f>
        <v>3157.175</v>
      </c>
      <c r="E40">
        <f>D40*prices!$F$3</f>
        <v>561.2755555555556</v>
      </c>
      <c r="G40">
        <f>prices!$D$14*prices!$F$5</f>
        <v>17.77777777777778</v>
      </c>
      <c r="I40">
        <f>'plot data'!J40</f>
        <v>400</v>
      </c>
      <c r="J40" s="6">
        <f>prices!$F$4</f>
        <v>0.5555555555555556</v>
      </c>
      <c r="K40">
        <f t="shared" si="0"/>
        <v>222.22222222222223</v>
      </c>
      <c r="M40">
        <f t="shared" si="1"/>
        <v>240</v>
      </c>
      <c r="N40">
        <f t="shared" si="2"/>
        <v>76.01732561546319</v>
      </c>
      <c r="P40">
        <f>'labor worksheet'!T40</f>
        <v>21</v>
      </c>
      <c r="Q40">
        <f>prices!$F$8</f>
        <v>1.7777777777777777</v>
      </c>
      <c r="R40">
        <f t="shared" si="3"/>
        <v>37.33333333333333</v>
      </c>
      <c r="T40">
        <f>'labor worksheet'!U40</f>
        <v>27</v>
      </c>
      <c r="U40">
        <f>prices!$F$9</f>
        <v>1.1111111111111112</v>
      </c>
      <c r="V40">
        <f t="shared" si="4"/>
        <v>30</v>
      </c>
      <c r="X40">
        <f>'labor worksheet'!V40</f>
        <v>15</v>
      </c>
      <c r="Y40">
        <f>prices!$F$10</f>
        <v>0.5555555555555556</v>
      </c>
      <c r="Z40">
        <f t="shared" si="5"/>
        <v>8.333333333333334</v>
      </c>
      <c r="AB40">
        <f t="shared" si="6"/>
        <v>63</v>
      </c>
      <c r="AC40">
        <f t="shared" si="7"/>
        <v>75.66666666666666</v>
      </c>
      <c r="AD40" s="12">
        <f t="shared" si="8"/>
        <v>23.966573492652977</v>
      </c>
      <c r="AE40" s="12"/>
      <c r="AF40" s="12">
        <f t="shared" si="9"/>
        <v>76.01732561546319</v>
      </c>
      <c r="AG40" s="12">
        <f t="shared" si="10"/>
        <v>99.98389910811616</v>
      </c>
      <c r="AI40" s="6">
        <f t="shared" si="11"/>
        <v>5.099611992945326</v>
      </c>
    </row>
    <row r="41" spans="1:35" ht="15">
      <c r="A41">
        <f>'plot data'!A41</f>
        <v>30902</v>
      </c>
      <c r="B41">
        <f>'plot data'!B41</f>
        <v>2020301</v>
      </c>
      <c r="D41">
        <f>'plot data'!G41</f>
        <v>3120</v>
      </c>
      <c r="E41">
        <f>D41*prices!$F$3</f>
        <v>554.6666666666667</v>
      </c>
      <c r="G41">
        <f>prices!$D$14*prices!$F$5</f>
        <v>17.77777777777778</v>
      </c>
      <c r="I41">
        <f>'plot data'!J41</f>
        <v>400</v>
      </c>
      <c r="J41" s="6">
        <f>prices!$F$4</f>
        <v>0.5555555555555556</v>
      </c>
      <c r="K41">
        <f t="shared" si="0"/>
        <v>222.22222222222223</v>
      </c>
      <c r="M41">
        <f t="shared" si="1"/>
        <v>240</v>
      </c>
      <c r="N41">
        <f t="shared" si="2"/>
        <v>76.92307692307693</v>
      </c>
      <c r="P41">
        <f>'labor worksheet'!T41</f>
        <v>21</v>
      </c>
      <c r="Q41">
        <f>prices!$F$8</f>
        <v>1.7777777777777777</v>
      </c>
      <c r="R41">
        <f t="shared" si="3"/>
        <v>37.33333333333333</v>
      </c>
      <c r="T41">
        <f>'labor worksheet'!U41</f>
        <v>64</v>
      </c>
      <c r="U41">
        <f>prices!$F$9</f>
        <v>1.1111111111111112</v>
      </c>
      <c r="V41">
        <f t="shared" si="4"/>
        <v>71.11111111111111</v>
      </c>
      <c r="X41">
        <f>'labor worksheet'!V41</f>
        <v>34</v>
      </c>
      <c r="Y41">
        <f>prices!$F$10</f>
        <v>0.5555555555555556</v>
      </c>
      <c r="Z41">
        <f t="shared" si="5"/>
        <v>18.88888888888889</v>
      </c>
      <c r="AB41">
        <f t="shared" si="6"/>
        <v>119</v>
      </c>
      <c r="AC41">
        <f t="shared" si="7"/>
        <v>127.33333333333333</v>
      </c>
      <c r="AD41" s="12">
        <f t="shared" si="8"/>
        <v>40.81196581196581</v>
      </c>
      <c r="AE41" s="12"/>
      <c r="AF41" s="12">
        <f t="shared" si="9"/>
        <v>76.92307692307693</v>
      </c>
      <c r="AG41" s="12">
        <f t="shared" si="10"/>
        <v>117.73504273504275</v>
      </c>
      <c r="AI41" s="6">
        <f t="shared" si="11"/>
        <v>2.6442577030812333</v>
      </c>
    </row>
    <row r="42" spans="1:35" ht="15">
      <c r="A42">
        <f>'plot data'!A42</f>
        <v>30702</v>
      </c>
      <c r="B42">
        <f>'plot data'!B42</f>
        <v>1050201</v>
      </c>
      <c r="D42">
        <f>'plot data'!G42</f>
        <v>3120</v>
      </c>
      <c r="E42">
        <f>D42*prices!$F$3</f>
        <v>554.6666666666667</v>
      </c>
      <c r="G42">
        <f>prices!$D$14*prices!$F$5</f>
        <v>17.77777777777778</v>
      </c>
      <c r="I42">
        <f>'plot data'!J42</f>
        <v>200</v>
      </c>
      <c r="J42" s="6">
        <f>prices!$F$4</f>
        <v>0.5555555555555556</v>
      </c>
      <c r="K42">
        <f t="shared" si="0"/>
        <v>111.11111111111111</v>
      </c>
      <c r="M42">
        <f t="shared" si="1"/>
        <v>128.88888888888889</v>
      </c>
      <c r="N42">
        <f t="shared" si="2"/>
        <v>41.31054131054131</v>
      </c>
      <c r="P42">
        <f>'labor worksheet'!T42</f>
        <v>21</v>
      </c>
      <c r="Q42">
        <f>prices!$F$8</f>
        <v>1.7777777777777777</v>
      </c>
      <c r="R42">
        <f t="shared" si="3"/>
        <v>37.33333333333333</v>
      </c>
      <c r="T42">
        <f>'labor worksheet'!U42</f>
        <v>64</v>
      </c>
      <c r="U42">
        <f>prices!$F$9</f>
        <v>1.1111111111111112</v>
      </c>
      <c r="V42">
        <f t="shared" si="4"/>
        <v>71.11111111111111</v>
      </c>
      <c r="X42">
        <f>'labor worksheet'!V42</f>
        <v>34</v>
      </c>
      <c r="Y42">
        <f>prices!$F$10</f>
        <v>0.5555555555555556</v>
      </c>
      <c r="Z42">
        <f t="shared" si="5"/>
        <v>18.88888888888889</v>
      </c>
      <c r="AB42">
        <f t="shared" si="6"/>
        <v>119</v>
      </c>
      <c r="AC42">
        <f t="shared" si="7"/>
        <v>127.33333333333333</v>
      </c>
      <c r="AD42" s="12">
        <f t="shared" si="8"/>
        <v>40.81196581196581</v>
      </c>
      <c r="AE42" s="12"/>
      <c r="AF42" s="12">
        <f t="shared" si="9"/>
        <v>41.31054131054131</v>
      </c>
      <c r="AG42" s="12">
        <f t="shared" si="10"/>
        <v>82.12250712250713</v>
      </c>
      <c r="AI42" s="6">
        <f t="shared" si="11"/>
        <v>3.5779645191409903</v>
      </c>
    </row>
    <row r="43" spans="1:35" ht="15">
      <c r="A43">
        <f>'plot data'!A43</f>
        <v>10301</v>
      </c>
      <c r="B43">
        <f>'plot data'!B43</f>
        <v>1020201</v>
      </c>
      <c r="D43">
        <f>'plot data'!G43</f>
        <v>3103.093</v>
      </c>
      <c r="E43">
        <f>D43*prices!$F$3</f>
        <v>551.6609777777778</v>
      </c>
      <c r="G43">
        <f>prices!$D$14*prices!$F$5</f>
        <v>17.77777777777778</v>
      </c>
      <c r="I43">
        <f>'plot data'!J43</f>
        <v>200</v>
      </c>
      <c r="J43" s="6">
        <f>prices!$F$4</f>
        <v>0.5555555555555556</v>
      </c>
      <c r="K43">
        <f t="shared" si="0"/>
        <v>111.11111111111111</v>
      </c>
      <c r="M43">
        <f t="shared" si="1"/>
        <v>128.88888888888889</v>
      </c>
      <c r="N43">
        <f t="shared" si="2"/>
        <v>41.53561910290439</v>
      </c>
      <c r="P43">
        <f>'labor worksheet'!T43</f>
        <v>21</v>
      </c>
      <c r="Q43">
        <f>prices!$F$8</f>
        <v>1.7777777777777777</v>
      </c>
      <c r="R43">
        <f t="shared" si="3"/>
        <v>37.33333333333333</v>
      </c>
      <c r="T43">
        <f>'labor worksheet'!U43</f>
        <v>64</v>
      </c>
      <c r="U43">
        <f>prices!$F$9</f>
        <v>1.1111111111111112</v>
      </c>
      <c r="V43">
        <f t="shared" si="4"/>
        <v>71.11111111111111</v>
      </c>
      <c r="X43">
        <f>'labor worksheet'!V43</f>
        <v>34</v>
      </c>
      <c r="Y43">
        <f>prices!$F$10</f>
        <v>0.5555555555555556</v>
      </c>
      <c r="Z43">
        <f t="shared" si="5"/>
        <v>18.88888888888889</v>
      </c>
      <c r="AB43">
        <f t="shared" si="6"/>
        <v>119</v>
      </c>
      <c r="AC43">
        <f t="shared" si="7"/>
        <v>127.33333333333333</v>
      </c>
      <c r="AD43" s="12">
        <f t="shared" si="8"/>
        <v>41.03432714821417</v>
      </c>
      <c r="AE43" s="12"/>
      <c r="AF43" s="12">
        <f t="shared" si="9"/>
        <v>41.53561910290439</v>
      </c>
      <c r="AG43" s="12">
        <f t="shared" si="10"/>
        <v>82.56994625111855</v>
      </c>
      <c r="AI43" s="6">
        <f t="shared" si="11"/>
        <v>3.552706629318394</v>
      </c>
    </row>
    <row r="44" spans="1:35" ht="15">
      <c r="A44">
        <f>'plot data'!A44</f>
        <v>20406</v>
      </c>
      <c r="B44">
        <f>'plot data'!B44</f>
        <v>2010206</v>
      </c>
      <c r="D44">
        <f>'plot data'!G44</f>
        <v>3090.909</v>
      </c>
      <c r="E44">
        <f>D44*prices!$F$3</f>
        <v>549.4949333333334</v>
      </c>
      <c r="G44">
        <f>prices!$D$14*prices!$F$5</f>
        <v>17.77777777777778</v>
      </c>
      <c r="I44">
        <f>'plot data'!J44</f>
        <v>100</v>
      </c>
      <c r="J44" s="6">
        <f>prices!$F$4</f>
        <v>0.5555555555555556</v>
      </c>
      <c r="K44">
        <f t="shared" si="0"/>
        <v>55.55555555555556</v>
      </c>
      <c r="M44">
        <f t="shared" si="1"/>
        <v>73.33333333333334</v>
      </c>
      <c r="N44">
        <f t="shared" si="2"/>
        <v>23.72549089388699</v>
      </c>
      <c r="P44">
        <f>'labor worksheet'!T44</f>
        <v>21</v>
      </c>
      <c r="Q44">
        <f>prices!$F$8</f>
        <v>1.7777777777777777</v>
      </c>
      <c r="R44">
        <f t="shared" si="3"/>
        <v>37.33333333333333</v>
      </c>
      <c r="T44">
        <f>'labor worksheet'!U44</f>
        <v>27</v>
      </c>
      <c r="U44">
        <f>prices!$F$9</f>
        <v>1.1111111111111112</v>
      </c>
      <c r="V44">
        <f t="shared" si="4"/>
        <v>30</v>
      </c>
      <c r="X44">
        <f>'labor worksheet'!V44</f>
        <v>15</v>
      </c>
      <c r="Y44">
        <f>prices!$F$10</f>
        <v>0.5555555555555556</v>
      </c>
      <c r="Z44">
        <f t="shared" si="5"/>
        <v>8.333333333333334</v>
      </c>
      <c r="AB44">
        <f t="shared" si="6"/>
        <v>63</v>
      </c>
      <c r="AC44">
        <f t="shared" si="7"/>
        <v>75.66666666666666</v>
      </c>
      <c r="AD44" s="12">
        <f t="shared" si="8"/>
        <v>24.480392876874294</v>
      </c>
      <c r="AE44" s="12"/>
      <c r="AF44" s="12">
        <f t="shared" si="9"/>
        <v>23.72549089388699</v>
      </c>
      <c r="AG44" s="12">
        <f t="shared" si="10"/>
        <v>48.20588377076129</v>
      </c>
      <c r="AI44" s="6">
        <f t="shared" si="11"/>
        <v>7.558120634920635</v>
      </c>
    </row>
    <row r="45" spans="1:35" ht="15">
      <c r="A45">
        <f>'plot data'!A45</f>
        <v>31006</v>
      </c>
      <c r="B45">
        <f>'plot data'!B45</f>
        <v>2030301</v>
      </c>
      <c r="D45">
        <f>'plot data'!G45</f>
        <v>3035.398</v>
      </c>
      <c r="E45">
        <f>D45*prices!$F$3</f>
        <v>539.6263111111111</v>
      </c>
      <c r="G45">
        <f>prices!$D$14*prices!$F$5</f>
        <v>17.77777777777778</v>
      </c>
      <c r="I45">
        <f>'plot data'!J45</f>
        <v>200</v>
      </c>
      <c r="J45" s="6">
        <f>prices!$F$4</f>
        <v>0.5555555555555556</v>
      </c>
      <c r="K45">
        <f t="shared" si="0"/>
        <v>111.11111111111111</v>
      </c>
      <c r="M45">
        <f t="shared" si="1"/>
        <v>128.88888888888889</v>
      </c>
      <c r="N45">
        <f t="shared" si="2"/>
        <v>42.46194037450406</v>
      </c>
      <c r="P45">
        <f>'labor worksheet'!T45</f>
        <v>21</v>
      </c>
      <c r="Q45">
        <f>prices!$F$8</f>
        <v>1.7777777777777777</v>
      </c>
      <c r="R45">
        <f t="shared" si="3"/>
        <v>37.33333333333333</v>
      </c>
      <c r="T45">
        <f>'labor worksheet'!U45</f>
        <v>64</v>
      </c>
      <c r="U45">
        <f>prices!$F$9</f>
        <v>1.1111111111111112</v>
      </c>
      <c r="V45">
        <f t="shared" si="4"/>
        <v>71.11111111111111</v>
      </c>
      <c r="X45">
        <f>'labor worksheet'!V45</f>
        <v>34</v>
      </c>
      <c r="Y45">
        <f>prices!$F$10</f>
        <v>0.5555555555555556</v>
      </c>
      <c r="Z45">
        <f t="shared" si="5"/>
        <v>18.88888888888889</v>
      </c>
      <c r="AB45">
        <f t="shared" si="6"/>
        <v>119</v>
      </c>
      <c r="AC45">
        <f t="shared" si="7"/>
        <v>127.33333333333333</v>
      </c>
      <c r="AD45" s="12">
        <f t="shared" si="8"/>
        <v>41.94946868032901</v>
      </c>
      <c r="AE45" s="12"/>
      <c r="AF45" s="12">
        <f t="shared" si="9"/>
        <v>42.46194037450406</v>
      </c>
      <c r="AG45" s="12">
        <f t="shared" si="10"/>
        <v>84.41140905483307</v>
      </c>
      <c r="AI45" s="6">
        <f t="shared" si="11"/>
        <v>3.4515749766573296</v>
      </c>
    </row>
    <row r="46" spans="1:35" ht="15">
      <c r="A46">
        <f>'plot data'!A46</f>
        <v>10101</v>
      </c>
      <c r="B46">
        <f>'plot data'!B46</f>
        <v>1040402</v>
      </c>
      <c r="D46">
        <f>'plot data'!G46</f>
        <v>3000</v>
      </c>
      <c r="E46">
        <f>D46*prices!$F$3</f>
        <v>533.3333333333334</v>
      </c>
      <c r="G46">
        <f>prices!$D$14*prices!$F$5</f>
        <v>17.77777777777778</v>
      </c>
      <c r="I46">
        <f>'plot data'!J46</f>
        <v>200</v>
      </c>
      <c r="J46" s="6">
        <f>prices!$F$4</f>
        <v>0.5555555555555556</v>
      </c>
      <c r="K46">
        <f t="shared" si="0"/>
        <v>111.11111111111111</v>
      </c>
      <c r="M46">
        <f t="shared" si="1"/>
        <v>128.88888888888889</v>
      </c>
      <c r="N46">
        <f t="shared" si="2"/>
        <v>42.96296296296296</v>
      </c>
      <c r="P46">
        <f>'labor worksheet'!T46</f>
        <v>36</v>
      </c>
      <c r="Q46">
        <f>prices!$F$8</f>
        <v>1.7777777777777777</v>
      </c>
      <c r="R46">
        <f t="shared" si="3"/>
        <v>64</v>
      </c>
      <c r="T46">
        <f>'labor worksheet'!U46</f>
        <v>27</v>
      </c>
      <c r="U46">
        <f>prices!$F$9</f>
        <v>1.1111111111111112</v>
      </c>
      <c r="V46">
        <f t="shared" si="4"/>
        <v>30</v>
      </c>
      <c r="X46">
        <f>'labor worksheet'!V46</f>
        <v>0</v>
      </c>
      <c r="Y46">
        <f>prices!$F$10</f>
        <v>0.5555555555555556</v>
      </c>
      <c r="Z46">
        <f t="shared" si="5"/>
        <v>0</v>
      </c>
      <c r="AB46">
        <f t="shared" si="6"/>
        <v>63</v>
      </c>
      <c r="AC46">
        <f t="shared" si="7"/>
        <v>94</v>
      </c>
      <c r="AD46" s="12">
        <f t="shared" si="8"/>
        <v>31.333333333333332</v>
      </c>
      <c r="AE46" s="12"/>
      <c r="AF46" s="12">
        <f t="shared" si="9"/>
        <v>42.96296296296296</v>
      </c>
      <c r="AG46" s="12">
        <f t="shared" si="10"/>
        <v>74.29629629629629</v>
      </c>
      <c r="AI46" s="6">
        <f t="shared" si="11"/>
        <v>6.419753086419753</v>
      </c>
    </row>
    <row r="47" spans="1:35" ht="15">
      <c r="A47">
        <f>'plot data'!A47</f>
        <v>20108</v>
      </c>
      <c r="B47">
        <f>'plot data'!B47</f>
        <v>1060507</v>
      </c>
      <c r="D47">
        <f>'plot data'!G47</f>
        <v>3000</v>
      </c>
      <c r="E47">
        <f>D47*prices!$F$3</f>
        <v>533.3333333333334</v>
      </c>
      <c r="G47">
        <f>prices!$D$14*prices!$F$5</f>
        <v>17.77777777777778</v>
      </c>
      <c r="I47">
        <f>'plot data'!J47</f>
        <v>400</v>
      </c>
      <c r="J47" s="6">
        <f>prices!$F$4</f>
        <v>0.5555555555555556</v>
      </c>
      <c r="K47">
        <f t="shared" si="0"/>
        <v>222.22222222222223</v>
      </c>
      <c r="M47">
        <f t="shared" si="1"/>
        <v>240</v>
      </c>
      <c r="N47">
        <f t="shared" si="2"/>
        <v>80</v>
      </c>
      <c r="P47">
        <f>'labor worksheet'!T47</f>
        <v>21</v>
      </c>
      <c r="Q47">
        <f>prices!$F$8</f>
        <v>1.7777777777777777</v>
      </c>
      <c r="R47">
        <f t="shared" si="3"/>
        <v>37.33333333333333</v>
      </c>
      <c r="T47">
        <f>'labor worksheet'!U47</f>
        <v>64</v>
      </c>
      <c r="U47">
        <f>prices!$F$9</f>
        <v>1.1111111111111112</v>
      </c>
      <c r="V47">
        <f t="shared" si="4"/>
        <v>71.11111111111111</v>
      </c>
      <c r="X47">
        <f>'labor worksheet'!V47</f>
        <v>34</v>
      </c>
      <c r="Y47">
        <f>prices!$F$10</f>
        <v>0.5555555555555556</v>
      </c>
      <c r="Z47">
        <f t="shared" si="5"/>
        <v>18.88888888888889</v>
      </c>
      <c r="AB47">
        <f t="shared" si="6"/>
        <v>119</v>
      </c>
      <c r="AC47">
        <f t="shared" si="7"/>
        <v>127.33333333333333</v>
      </c>
      <c r="AD47" s="12">
        <f t="shared" si="8"/>
        <v>42.44444444444444</v>
      </c>
      <c r="AE47" s="12"/>
      <c r="AF47" s="12">
        <f t="shared" si="9"/>
        <v>80</v>
      </c>
      <c r="AG47" s="12">
        <f t="shared" si="10"/>
        <v>122.44444444444444</v>
      </c>
      <c r="AI47" s="6">
        <f t="shared" si="11"/>
        <v>2.4649859943977592</v>
      </c>
    </row>
    <row r="48" spans="1:35" ht="15">
      <c r="A48">
        <f>'plot data'!A48</f>
        <v>20204</v>
      </c>
      <c r="B48">
        <f>'plot data'!B48</f>
        <v>3030903</v>
      </c>
      <c r="D48">
        <f>'plot data'!G48</f>
        <v>3000</v>
      </c>
      <c r="E48">
        <f>D48*prices!$F$3</f>
        <v>533.3333333333334</v>
      </c>
      <c r="G48">
        <f>prices!$D$14*prices!$F$5</f>
        <v>17.77777777777778</v>
      </c>
      <c r="I48">
        <f>'plot data'!J48</f>
        <v>250</v>
      </c>
      <c r="J48" s="6">
        <f>prices!$F$4</f>
        <v>0.5555555555555556</v>
      </c>
      <c r="K48">
        <f t="shared" si="0"/>
        <v>138.88888888888889</v>
      </c>
      <c r="M48">
        <f t="shared" si="1"/>
        <v>156.66666666666666</v>
      </c>
      <c r="N48">
        <f t="shared" si="2"/>
        <v>52.22222222222222</v>
      </c>
      <c r="P48">
        <f>'labor worksheet'!T48</f>
        <v>21</v>
      </c>
      <c r="Q48">
        <f>prices!$F$8</f>
        <v>1.7777777777777777</v>
      </c>
      <c r="R48">
        <f t="shared" si="3"/>
        <v>37.33333333333333</v>
      </c>
      <c r="T48">
        <f>'labor worksheet'!U48</f>
        <v>64</v>
      </c>
      <c r="U48">
        <f>prices!$F$9</f>
        <v>1.1111111111111112</v>
      </c>
      <c r="V48">
        <f t="shared" si="4"/>
        <v>71.11111111111111</v>
      </c>
      <c r="X48">
        <f>'labor worksheet'!V48</f>
        <v>34</v>
      </c>
      <c r="Y48">
        <f>prices!$F$10</f>
        <v>0.5555555555555556</v>
      </c>
      <c r="Z48">
        <f t="shared" si="5"/>
        <v>18.88888888888889</v>
      </c>
      <c r="AB48">
        <f t="shared" si="6"/>
        <v>119</v>
      </c>
      <c r="AC48">
        <f t="shared" si="7"/>
        <v>127.33333333333333</v>
      </c>
      <c r="AD48" s="12">
        <f t="shared" si="8"/>
        <v>42.44444444444444</v>
      </c>
      <c r="AE48" s="12"/>
      <c r="AF48" s="12">
        <f t="shared" si="9"/>
        <v>52.22222222222222</v>
      </c>
      <c r="AG48" s="12">
        <f t="shared" si="10"/>
        <v>94.66666666666666</v>
      </c>
      <c r="AI48" s="6">
        <f t="shared" si="11"/>
        <v>3.1652661064425778</v>
      </c>
    </row>
    <row r="49" spans="1:35" ht="15">
      <c r="A49">
        <f>'plot data'!A49</f>
        <v>30601</v>
      </c>
      <c r="B49">
        <f>'plot data'!B49</f>
        <v>1010102</v>
      </c>
      <c r="D49">
        <f>'plot data'!G49</f>
        <v>3000</v>
      </c>
      <c r="E49">
        <f>D49*prices!$F$3</f>
        <v>533.3333333333334</v>
      </c>
      <c r="G49">
        <f>prices!$D$14*prices!$F$5</f>
        <v>17.77777777777778</v>
      </c>
      <c r="I49">
        <f>'plot data'!J49</f>
        <v>400</v>
      </c>
      <c r="J49" s="6">
        <f>prices!$F$4</f>
        <v>0.5555555555555556</v>
      </c>
      <c r="K49">
        <f t="shared" si="0"/>
        <v>222.22222222222223</v>
      </c>
      <c r="M49">
        <f t="shared" si="1"/>
        <v>240</v>
      </c>
      <c r="N49">
        <f t="shared" si="2"/>
        <v>80</v>
      </c>
      <c r="P49">
        <f>'labor worksheet'!T49</f>
        <v>21</v>
      </c>
      <c r="Q49">
        <f>prices!$F$8</f>
        <v>1.7777777777777777</v>
      </c>
      <c r="R49">
        <f t="shared" si="3"/>
        <v>37.33333333333333</v>
      </c>
      <c r="T49">
        <f>'labor worksheet'!U49</f>
        <v>64</v>
      </c>
      <c r="U49">
        <f>prices!$F$9</f>
        <v>1.1111111111111112</v>
      </c>
      <c r="V49">
        <f t="shared" si="4"/>
        <v>71.11111111111111</v>
      </c>
      <c r="X49">
        <f>'labor worksheet'!V49</f>
        <v>34</v>
      </c>
      <c r="Y49">
        <f>prices!$F$10</f>
        <v>0.5555555555555556</v>
      </c>
      <c r="Z49">
        <f t="shared" si="5"/>
        <v>18.88888888888889</v>
      </c>
      <c r="AB49">
        <f t="shared" si="6"/>
        <v>119</v>
      </c>
      <c r="AC49">
        <f t="shared" si="7"/>
        <v>127.33333333333333</v>
      </c>
      <c r="AD49" s="12">
        <f t="shared" si="8"/>
        <v>42.44444444444444</v>
      </c>
      <c r="AE49" s="12"/>
      <c r="AF49" s="12">
        <f t="shared" si="9"/>
        <v>80</v>
      </c>
      <c r="AG49" s="12">
        <f t="shared" si="10"/>
        <v>122.44444444444444</v>
      </c>
      <c r="AI49" s="6">
        <f t="shared" si="11"/>
        <v>2.4649859943977592</v>
      </c>
    </row>
    <row r="50" spans="1:35" ht="15">
      <c r="A50">
        <f>'plot data'!A50</f>
        <v>10104</v>
      </c>
      <c r="B50">
        <f>'plot data'!B50</f>
        <v>3090307</v>
      </c>
      <c r="D50">
        <f>'plot data'!G50</f>
        <v>2931.818</v>
      </c>
      <c r="E50">
        <f>D50*prices!$F$3</f>
        <v>521.212088888889</v>
      </c>
      <c r="G50">
        <f>prices!$D$14*prices!$F$5</f>
        <v>17.77777777777778</v>
      </c>
      <c r="I50">
        <f>'plot data'!J50</f>
        <v>250</v>
      </c>
      <c r="J50" s="6">
        <f>prices!$F$4</f>
        <v>0.5555555555555556</v>
      </c>
      <c r="K50">
        <f t="shared" si="0"/>
        <v>138.88888888888889</v>
      </c>
      <c r="M50">
        <f t="shared" si="1"/>
        <v>156.66666666666666</v>
      </c>
      <c r="N50">
        <f t="shared" si="2"/>
        <v>53.43669582036356</v>
      </c>
      <c r="P50">
        <f>'labor worksheet'!T50</f>
        <v>21</v>
      </c>
      <c r="Q50">
        <f>prices!$F$8</f>
        <v>1.7777777777777777</v>
      </c>
      <c r="R50">
        <f t="shared" si="3"/>
        <v>37.33333333333333</v>
      </c>
      <c r="T50">
        <f>'labor worksheet'!U50</f>
        <v>64</v>
      </c>
      <c r="U50">
        <f>prices!$F$9</f>
        <v>1.1111111111111112</v>
      </c>
      <c r="V50">
        <f t="shared" si="4"/>
        <v>71.11111111111111</v>
      </c>
      <c r="X50">
        <f>'labor worksheet'!V50</f>
        <v>34</v>
      </c>
      <c r="Y50">
        <f>prices!$F$10</f>
        <v>0.5555555555555556</v>
      </c>
      <c r="Z50">
        <f t="shared" si="5"/>
        <v>18.88888888888889</v>
      </c>
      <c r="AB50">
        <f t="shared" si="6"/>
        <v>119</v>
      </c>
      <c r="AC50">
        <f t="shared" si="7"/>
        <v>127.33333333333333</v>
      </c>
      <c r="AD50" s="12">
        <f t="shared" si="8"/>
        <v>43.431527241231656</v>
      </c>
      <c r="AE50" s="12"/>
      <c r="AF50" s="12">
        <f t="shared" si="9"/>
        <v>53.43669582036356</v>
      </c>
      <c r="AG50" s="12">
        <f t="shared" si="10"/>
        <v>96.86822306159522</v>
      </c>
      <c r="AI50" s="6">
        <f t="shared" si="11"/>
        <v>3.06340690943044</v>
      </c>
    </row>
    <row r="51" spans="1:35" ht="15">
      <c r="A51">
        <f>'plot data'!A51</f>
        <v>20204</v>
      </c>
      <c r="B51">
        <f>'plot data'!B51</f>
        <v>2010602</v>
      </c>
      <c r="D51">
        <f>'plot data'!G51</f>
        <v>2896.552</v>
      </c>
      <c r="E51">
        <f>D51*prices!$F$3</f>
        <v>514.9425777777778</v>
      </c>
      <c r="G51">
        <f>prices!$D$14*prices!$F$5</f>
        <v>17.77777777777778</v>
      </c>
      <c r="I51">
        <f>'plot data'!J51</f>
        <v>75</v>
      </c>
      <c r="J51" s="6">
        <f>prices!$F$4</f>
        <v>0.5555555555555556</v>
      </c>
      <c r="K51">
        <f t="shared" si="0"/>
        <v>41.66666666666667</v>
      </c>
      <c r="M51">
        <f t="shared" si="1"/>
        <v>59.44444444444445</v>
      </c>
      <c r="N51">
        <f t="shared" si="2"/>
        <v>20.522484817964408</v>
      </c>
      <c r="P51">
        <f>'labor worksheet'!T51</f>
        <v>21</v>
      </c>
      <c r="Q51">
        <f>prices!$F$8</f>
        <v>1.7777777777777777</v>
      </c>
      <c r="R51">
        <f t="shared" si="3"/>
        <v>37.33333333333333</v>
      </c>
      <c r="T51">
        <f>'labor worksheet'!U51</f>
        <v>64</v>
      </c>
      <c r="U51">
        <f>prices!$F$9</f>
        <v>1.1111111111111112</v>
      </c>
      <c r="V51">
        <f t="shared" si="4"/>
        <v>71.11111111111111</v>
      </c>
      <c r="X51">
        <f>'labor worksheet'!V51</f>
        <v>34</v>
      </c>
      <c r="Y51">
        <f>prices!$F$10</f>
        <v>0.5555555555555556</v>
      </c>
      <c r="Z51">
        <f t="shared" si="5"/>
        <v>18.88888888888889</v>
      </c>
      <c r="AB51">
        <f t="shared" si="6"/>
        <v>119</v>
      </c>
      <c r="AC51">
        <f t="shared" si="7"/>
        <v>127.33333333333333</v>
      </c>
      <c r="AD51" s="12">
        <f t="shared" si="8"/>
        <v>43.960313273620955</v>
      </c>
      <c r="AE51" s="12"/>
      <c r="AF51" s="12">
        <f t="shared" si="9"/>
        <v>20.522484817964408</v>
      </c>
      <c r="AG51" s="12">
        <f t="shared" si="10"/>
        <v>64.48279809158537</v>
      </c>
      <c r="AI51" s="6">
        <f t="shared" si="11"/>
        <v>3.8277154061624654</v>
      </c>
    </row>
    <row r="52" spans="1:35" ht="15">
      <c r="A52">
        <f>'plot data'!A52</f>
        <v>10504</v>
      </c>
      <c r="B52">
        <f>'plot data'!B52</f>
        <v>1010406</v>
      </c>
      <c r="D52">
        <f>'plot data'!G52</f>
        <v>2880</v>
      </c>
      <c r="E52">
        <f>D52*prices!$F$3</f>
        <v>512</v>
      </c>
      <c r="G52">
        <f>prices!$D$14*prices!$F$5</f>
        <v>17.77777777777778</v>
      </c>
      <c r="I52">
        <f>'plot data'!J52</f>
        <v>300</v>
      </c>
      <c r="J52" s="6">
        <f>prices!$F$4</f>
        <v>0.5555555555555556</v>
      </c>
      <c r="K52">
        <f t="shared" si="0"/>
        <v>166.66666666666669</v>
      </c>
      <c r="M52">
        <f t="shared" si="1"/>
        <v>184.44444444444446</v>
      </c>
      <c r="N52">
        <f t="shared" si="2"/>
        <v>64.04320987654322</v>
      </c>
      <c r="P52">
        <f>'labor worksheet'!T52</f>
        <v>21</v>
      </c>
      <c r="Q52">
        <f>prices!$F$8</f>
        <v>1.7777777777777777</v>
      </c>
      <c r="R52">
        <f t="shared" si="3"/>
        <v>37.33333333333333</v>
      </c>
      <c r="T52">
        <f>'labor worksheet'!U52</f>
        <v>64</v>
      </c>
      <c r="U52">
        <f>prices!$F$9</f>
        <v>1.1111111111111112</v>
      </c>
      <c r="V52">
        <f t="shared" si="4"/>
        <v>71.11111111111111</v>
      </c>
      <c r="X52">
        <f>'labor worksheet'!V52</f>
        <v>34</v>
      </c>
      <c r="Y52">
        <f>prices!$F$10</f>
        <v>0.5555555555555556</v>
      </c>
      <c r="Z52">
        <f t="shared" si="5"/>
        <v>18.88888888888889</v>
      </c>
      <c r="AB52">
        <f t="shared" si="6"/>
        <v>119</v>
      </c>
      <c r="AC52">
        <f t="shared" si="7"/>
        <v>127.33333333333333</v>
      </c>
      <c r="AD52" s="12">
        <f t="shared" si="8"/>
        <v>44.21296296296296</v>
      </c>
      <c r="AE52" s="12"/>
      <c r="AF52" s="12">
        <f t="shared" si="9"/>
        <v>64.04320987654322</v>
      </c>
      <c r="AG52" s="12">
        <f t="shared" si="10"/>
        <v>108.25617283950618</v>
      </c>
      <c r="AI52" s="6">
        <f t="shared" si="11"/>
        <v>2.7525676937441643</v>
      </c>
    </row>
    <row r="53" spans="1:35" ht="15">
      <c r="A53">
        <f>'plot data'!A53</f>
        <v>30303</v>
      </c>
      <c r="B53">
        <f>'plot data'!B53</f>
        <v>1040103</v>
      </c>
      <c r="D53">
        <f>'plot data'!G53</f>
        <v>2800</v>
      </c>
      <c r="E53">
        <f>D53*prices!$F$3</f>
        <v>497.77777777777777</v>
      </c>
      <c r="G53">
        <f>prices!$D$14*prices!$F$5</f>
        <v>17.77777777777778</v>
      </c>
      <c r="I53">
        <f>'plot data'!J53</f>
        <v>200</v>
      </c>
      <c r="J53" s="6">
        <f>prices!$F$4</f>
        <v>0.5555555555555556</v>
      </c>
      <c r="K53">
        <f t="shared" si="0"/>
        <v>111.11111111111111</v>
      </c>
      <c r="M53">
        <f t="shared" si="1"/>
        <v>128.88888888888889</v>
      </c>
      <c r="N53">
        <f t="shared" si="2"/>
        <v>46.031746031746025</v>
      </c>
      <c r="P53">
        <f>'labor worksheet'!T53</f>
        <v>21</v>
      </c>
      <c r="Q53">
        <f>prices!$F$8</f>
        <v>1.7777777777777777</v>
      </c>
      <c r="R53">
        <f t="shared" si="3"/>
        <v>37.33333333333333</v>
      </c>
      <c r="T53">
        <f>'labor worksheet'!U53</f>
        <v>64</v>
      </c>
      <c r="U53">
        <f>prices!$F$9</f>
        <v>1.1111111111111112</v>
      </c>
      <c r="V53">
        <f t="shared" si="4"/>
        <v>71.11111111111111</v>
      </c>
      <c r="X53">
        <f>'labor worksheet'!V53</f>
        <v>34</v>
      </c>
      <c r="Y53">
        <f>prices!$F$10</f>
        <v>0.5555555555555556</v>
      </c>
      <c r="Z53">
        <f t="shared" si="5"/>
        <v>18.88888888888889</v>
      </c>
      <c r="AB53">
        <f t="shared" si="6"/>
        <v>119</v>
      </c>
      <c r="AC53">
        <f t="shared" si="7"/>
        <v>127.33333333333333</v>
      </c>
      <c r="AD53" s="12">
        <f t="shared" si="8"/>
        <v>45.476190476190474</v>
      </c>
      <c r="AE53" s="12"/>
      <c r="AF53" s="12">
        <f t="shared" si="9"/>
        <v>46.031746031746025</v>
      </c>
      <c r="AG53" s="12">
        <f t="shared" si="10"/>
        <v>91.5079365079365</v>
      </c>
      <c r="AI53" s="6">
        <f t="shared" si="11"/>
        <v>3.099906629318394</v>
      </c>
    </row>
    <row r="54" spans="1:35" ht="15">
      <c r="A54">
        <f>'plot data'!A54</f>
        <v>30806</v>
      </c>
      <c r="B54">
        <f>'plot data'!B54</f>
        <v>3040301</v>
      </c>
      <c r="D54">
        <f>'plot data'!G54</f>
        <v>2751.62</v>
      </c>
      <c r="E54">
        <f>D54*prices!$F$3</f>
        <v>489.17688888888887</v>
      </c>
      <c r="G54">
        <f>prices!$D$14*prices!$F$5</f>
        <v>17.77777777777778</v>
      </c>
      <c r="I54">
        <f>'plot data'!J54</f>
        <v>192.3077</v>
      </c>
      <c r="J54" s="6">
        <f>prices!$F$4</f>
        <v>0.5555555555555556</v>
      </c>
      <c r="K54">
        <f t="shared" si="0"/>
        <v>106.83761111111112</v>
      </c>
      <c r="M54">
        <f t="shared" si="1"/>
        <v>124.6153888888889</v>
      </c>
      <c r="N54">
        <f t="shared" si="2"/>
        <v>45.2880081148156</v>
      </c>
      <c r="P54">
        <f>'labor worksheet'!T54</f>
        <v>21</v>
      </c>
      <c r="Q54">
        <f>prices!$F$8</f>
        <v>1.7777777777777777</v>
      </c>
      <c r="R54">
        <f t="shared" si="3"/>
        <v>37.33333333333333</v>
      </c>
      <c r="T54">
        <f>'labor worksheet'!U54</f>
        <v>64</v>
      </c>
      <c r="U54">
        <f>prices!$F$9</f>
        <v>1.1111111111111112</v>
      </c>
      <c r="V54">
        <f t="shared" si="4"/>
        <v>71.11111111111111</v>
      </c>
      <c r="X54">
        <f>'labor worksheet'!V54</f>
        <v>34</v>
      </c>
      <c r="Y54">
        <f>prices!$F$10</f>
        <v>0.5555555555555556</v>
      </c>
      <c r="Z54">
        <f t="shared" si="5"/>
        <v>18.88888888888889</v>
      </c>
      <c r="AB54">
        <f t="shared" si="6"/>
        <v>119</v>
      </c>
      <c r="AC54">
        <f t="shared" si="7"/>
        <v>127.33333333333333</v>
      </c>
      <c r="AD54" s="12">
        <f t="shared" si="8"/>
        <v>46.27576966780781</v>
      </c>
      <c r="AE54" s="12"/>
      <c r="AF54" s="12">
        <f t="shared" si="9"/>
        <v>45.2880081148156</v>
      </c>
      <c r="AG54" s="12">
        <f t="shared" si="10"/>
        <v>91.5637777826234</v>
      </c>
      <c r="AI54" s="6">
        <f t="shared" si="11"/>
        <v>3.0635420168067222</v>
      </c>
    </row>
    <row r="55" spans="1:35" ht="15">
      <c r="A55">
        <f>'plot data'!A55</f>
        <v>31201</v>
      </c>
      <c r="B55">
        <f>'plot data'!B55</f>
        <v>3010102</v>
      </c>
      <c r="D55">
        <f>'plot data'!G55</f>
        <v>2706.444</v>
      </c>
      <c r="E55">
        <f>D55*prices!$F$3</f>
        <v>481.1456</v>
      </c>
      <c r="G55">
        <f>prices!$D$14*prices!$F$5</f>
        <v>17.77777777777778</v>
      </c>
      <c r="I55">
        <f>'plot data'!J55</f>
        <v>400</v>
      </c>
      <c r="J55" s="6">
        <f>prices!$F$4</f>
        <v>0.5555555555555556</v>
      </c>
      <c r="K55">
        <f t="shared" si="0"/>
        <v>222.22222222222223</v>
      </c>
      <c r="M55">
        <f t="shared" si="1"/>
        <v>240</v>
      </c>
      <c r="N55">
        <f t="shared" si="2"/>
        <v>88.67724586209802</v>
      </c>
      <c r="P55">
        <f>'labor worksheet'!T55</f>
        <v>21</v>
      </c>
      <c r="Q55">
        <f>prices!$F$8</f>
        <v>1.7777777777777777</v>
      </c>
      <c r="R55">
        <f t="shared" si="3"/>
        <v>37.33333333333333</v>
      </c>
      <c r="T55">
        <f>'labor worksheet'!U55</f>
        <v>64</v>
      </c>
      <c r="U55">
        <f>prices!$F$9</f>
        <v>1.1111111111111112</v>
      </c>
      <c r="V55">
        <f t="shared" si="4"/>
        <v>71.11111111111111</v>
      </c>
      <c r="X55">
        <f>'labor worksheet'!V55</f>
        <v>34</v>
      </c>
      <c r="Y55">
        <f>prices!$F$10</f>
        <v>0.5555555555555556</v>
      </c>
      <c r="Z55">
        <f t="shared" si="5"/>
        <v>18.88888888888889</v>
      </c>
      <c r="AB55">
        <f t="shared" si="6"/>
        <v>119</v>
      </c>
      <c r="AC55">
        <f t="shared" si="7"/>
        <v>127.33333333333333</v>
      </c>
      <c r="AD55" s="12">
        <f t="shared" si="8"/>
        <v>47.048205443502</v>
      </c>
      <c r="AE55" s="12"/>
      <c r="AF55" s="12">
        <f t="shared" si="9"/>
        <v>88.67724586209802</v>
      </c>
      <c r="AG55" s="12">
        <f t="shared" si="10"/>
        <v>135.72545130560002</v>
      </c>
      <c r="AI55" s="6">
        <f t="shared" si="11"/>
        <v>2.026433613445378</v>
      </c>
    </row>
    <row r="56" spans="1:35" ht="15">
      <c r="A56">
        <f>'plot data'!A56</f>
        <v>31101</v>
      </c>
      <c r="B56">
        <f>'plot data'!B56</f>
        <v>1010401</v>
      </c>
      <c r="D56">
        <f>'plot data'!G56</f>
        <v>2700</v>
      </c>
      <c r="E56">
        <f>D56*prices!$F$3</f>
        <v>480</v>
      </c>
      <c r="G56">
        <f>prices!$D$14*prices!$F$5</f>
        <v>17.77777777777778</v>
      </c>
      <c r="I56">
        <f>'plot data'!J56</f>
        <v>0</v>
      </c>
      <c r="J56" s="6">
        <f>prices!$F$4</f>
        <v>0.5555555555555556</v>
      </c>
      <c r="K56">
        <f t="shared" si="0"/>
        <v>0</v>
      </c>
      <c r="M56">
        <f t="shared" si="1"/>
        <v>17.77777777777778</v>
      </c>
      <c r="N56">
        <f t="shared" si="2"/>
        <v>6.584362139917696</v>
      </c>
      <c r="P56">
        <f>'labor worksheet'!T56</f>
        <v>36</v>
      </c>
      <c r="Q56">
        <f>prices!$F$8</f>
        <v>1.7777777777777777</v>
      </c>
      <c r="R56">
        <f t="shared" si="3"/>
        <v>64</v>
      </c>
      <c r="T56">
        <f>'labor worksheet'!U56</f>
        <v>27</v>
      </c>
      <c r="U56">
        <f>prices!$F$9</f>
        <v>1.1111111111111112</v>
      </c>
      <c r="V56">
        <f t="shared" si="4"/>
        <v>30</v>
      </c>
      <c r="X56">
        <f>'labor worksheet'!V56</f>
        <v>0</v>
      </c>
      <c r="Y56">
        <f>prices!$F$10</f>
        <v>0.5555555555555556</v>
      </c>
      <c r="Z56">
        <f t="shared" si="5"/>
        <v>0</v>
      </c>
      <c r="AB56">
        <f t="shared" si="6"/>
        <v>63</v>
      </c>
      <c r="AC56">
        <f t="shared" si="7"/>
        <v>94</v>
      </c>
      <c r="AD56" s="12">
        <f t="shared" si="8"/>
        <v>34.81481481481481</v>
      </c>
      <c r="AE56" s="12"/>
      <c r="AF56" s="12">
        <f t="shared" si="9"/>
        <v>6.584362139917696</v>
      </c>
      <c r="AG56" s="12">
        <f t="shared" si="10"/>
        <v>41.3991769547325</v>
      </c>
      <c r="AI56" s="6">
        <f t="shared" si="11"/>
        <v>7.336860670194004</v>
      </c>
    </row>
    <row r="57" spans="1:35" ht="15">
      <c r="A57">
        <f>'plot data'!A57</f>
        <v>31002</v>
      </c>
      <c r="B57">
        <f>'plot data'!B57</f>
        <v>3020605</v>
      </c>
      <c r="D57">
        <f>'plot data'!G57</f>
        <v>2697.248</v>
      </c>
      <c r="E57">
        <f>D57*prices!$F$3</f>
        <v>479.5107555555556</v>
      </c>
      <c r="G57">
        <f>prices!$D$14*prices!$F$5</f>
        <v>17.77777777777778</v>
      </c>
      <c r="I57">
        <f>'plot data'!J57</f>
        <v>200</v>
      </c>
      <c r="J57" s="6">
        <f>prices!$F$4</f>
        <v>0.5555555555555556</v>
      </c>
      <c r="K57">
        <f t="shared" si="0"/>
        <v>111.11111111111111</v>
      </c>
      <c r="M57">
        <f t="shared" si="1"/>
        <v>128.88888888888889</v>
      </c>
      <c r="N57">
        <f t="shared" si="2"/>
        <v>47.78533115564044</v>
      </c>
      <c r="P57">
        <f>'labor worksheet'!T57</f>
        <v>21</v>
      </c>
      <c r="Q57">
        <f>prices!$F$8</f>
        <v>1.7777777777777777</v>
      </c>
      <c r="R57">
        <f t="shared" si="3"/>
        <v>37.33333333333333</v>
      </c>
      <c r="T57">
        <f>'labor worksheet'!U57</f>
        <v>64</v>
      </c>
      <c r="U57">
        <f>prices!$F$9</f>
        <v>1.1111111111111112</v>
      </c>
      <c r="V57">
        <f t="shared" si="4"/>
        <v>71.11111111111111</v>
      </c>
      <c r="X57">
        <f>'labor worksheet'!V57</f>
        <v>34</v>
      </c>
      <c r="Y57">
        <f>prices!$F$10</f>
        <v>0.5555555555555556</v>
      </c>
      <c r="Z57">
        <f t="shared" si="5"/>
        <v>18.88888888888889</v>
      </c>
      <c r="AB57">
        <f t="shared" si="6"/>
        <v>119</v>
      </c>
      <c r="AC57">
        <f t="shared" si="7"/>
        <v>127.33333333333333</v>
      </c>
      <c r="AD57" s="12">
        <f t="shared" si="8"/>
        <v>47.20861164169306</v>
      </c>
      <c r="AE57" s="12"/>
      <c r="AF57" s="12">
        <f t="shared" si="9"/>
        <v>47.78533115564044</v>
      </c>
      <c r="AG57" s="12">
        <f t="shared" si="10"/>
        <v>94.9939427973335</v>
      </c>
      <c r="AI57" s="6">
        <f t="shared" si="11"/>
        <v>2.9464022408963593</v>
      </c>
    </row>
    <row r="58" spans="1:35" ht="15">
      <c r="A58">
        <f>'plot data'!A58</f>
        <v>31008</v>
      </c>
      <c r="B58">
        <f>'plot data'!B58</f>
        <v>2010803</v>
      </c>
      <c r="D58">
        <f>'plot data'!G58</f>
        <v>2666.667</v>
      </c>
      <c r="E58">
        <f>D58*prices!$F$3</f>
        <v>474.07413333333335</v>
      </c>
      <c r="G58">
        <f>prices!$D$14*prices!$F$5</f>
        <v>17.77777777777778</v>
      </c>
      <c r="I58">
        <f>'plot data'!J58</f>
        <v>266.6667</v>
      </c>
      <c r="J58" s="6">
        <f>prices!$F$4</f>
        <v>0.5555555555555556</v>
      </c>
      <c r="K58">
        <f t="shared" si="0"/>
        <v>148.14816666666667</v>
      </c>
      <c r="M58">
        <f t="shared" si="1"/>
        <v>165.92594444444444</v>
      </c>
      <c r="N58">
        <f t="shared" si="2"/>
        <v>62.22222138888899</v>
      </c>
      <c r="P58">
        <f>'labor worksheet'!T58</f>
        <v>21</v>
      </c>
      <c r="Q58">
        <f>prices!$F$8</f>
        <v>1.7777777777777777</v>
      </c>
      <c r="R58">
        <f t="shared" si="3"/>
        <v>37.33333333333333</v>
      </c>
      <c r="T58">
        <f>'labor worksheet'!U58</f>
        <v>64</v>
      </c>
      <c r="U58">
        <f>prices!$F$9</f>
        <v>1.1111111111111112</v>
      </c>
      <c r="V58">
        <f t="shared" si="4"/>
        <v>71.11111111111111</v>
      </c>
      <c r="X58">
        <f>'labor worksheet'!V58</f>
        <v>34</v>
      </c>
      <c r="Y58">
        <f>prices!$F$10</f>
        <v>0.5555555555555556</v>
      </c>
      <c r="Z58">
        <f t="shared" si="5"/>
        <v>18.88888888888889</v>
      </c>
      <c r="AB58">
        <f t="shared" si="6"/>
        <v>119</v>
      </c>
      <c r="AC58">
        <f t="shared" si="7"/>
        <v>127.33333333333333</v>
      </c>
      <c r="AD58" s="12">
        <f t="shared" si="8"/>
        <v>47.74999403125075</v>
      </c>
      <c r="AE58" s="12"/>
      <c r="AF58" s="12">
        <f t="shared" si="9"/>
        <v>62.22222138888899</v>
      </c>
      <c r="AG58" s="12">
        <f t="shared" si="10"/>
        <v>109.97221542013975</v>
      </c>
      <c r="AI58" s="6">
        <f t="shared" si="11"/>
        <v>2.5894805788982262</v>
      </c>
    </row>
    <row r="59" spans="1:35" ht="15">
      <c r="A59">
        <f>'plot data'!A59</f>
        <v>10601</v>
      </c>
      <c r="B59">
        <f>'plot data'!B59</f>
        <v>3030107</v>
      </c>
      <c r="D59">
        <f>'plot data'!G59</f>
        <v>2631.579</v>
      </c>
      <c r="E59">
        <f>D59*prices!$F$3</f>
        <v>467.8362666666667</v>
      </c>
      <c r="G59">
        <f>prices!$D$14*prices!$F$5</f>
        <v>17.77777777777778</v>
      </c>
      <c r="I59">
        <f>'plot data'!J59</f>
        <v>526.3158</v>
      </c>
      <c r="J59" s="6">
        <f>prices!$F$4</f>
        <v>0.5555555555555556</v>
      </c>
      <c r="K59">
        <f t="shared" si="0"/>
        <v>292.3976666666667</v>
      </c>
      <c r="M59">
        <f t="shared" si="1"/>
        <v>310.17544444444445</v>
      </c>
      <c r="N59">
        <f t="shared" si="2"/>
        <v>117.86666653155555</v>
      </c>
      <c r="P59">
        <f>'labor worksheet'!T59</f>
        <v>21</v>
      </c>
      <c r="Q59">
        <f>prices!$F$8</f>
        <v>1.7777777777777777</v>
      </c>
      <c r="R59">
        <f t="shared" si="3"/>
        <v>37.33333333333333</v>
      </c>
      <c r="T59">
        <f>'labor worksheet'!U59</f>
        <v>64</v>
      </c>
      <c r="U59">
        <f>prices!$F$9</f>
        <v>1.1111111111111112</v>
      </c>
      <c r="V59">
        <f t="shared" si="4"/>
        <v>71.11111111111111</v>
      </c>
      <c r="X59">
        <f>'labor worksheet'!V59</f>
        <v>34</v>
      </c>
      <c r="Y59">
        <f>prices!$F$10</f>
        <v>0.5555555555555556</v>
      </c>
      <c r="Z59">
        <f t="shared" si="5"/>
        <v>18.88888888888889</v>
      </c>
      <c r="AB59">
        <f t="shared" si="6"/>
        <v>119</v>
      </c>
      <c r="AC59">
        <f t="shared" si="7"/>
        <v>127.33333333333333</v>
      </c>
      <c r="AD59" s="12">
        <f t="shared" si="8"/>
        <v>48.38666569893335</v>
      </c>
      <c r="AE59" s="12"/>
      <c r="AF59" s="12">
        <f t="shared" si="9"/>
        <v>117.86666653155555</v>
      </c>
      <c r="AG59" s="12">
        <f t="shared" si="10"/>
        <v>166.2533322304889</v>
      </c>
      <c r="AI59" s="6">
        <f t="shared" si="11"/>
        <v>1.324880859010271</v>
      </c>
    </row>
    <row r="60" spans="1:35" ht="15">
      <c r="A60">
        <f>'plot data'!A60</f>
        <v>30804</v>
      </c>
      <c r="B60">
        <f>'plot data'!B60</f>
        <v>3060602</v>
      </c>
      <c r="D60">
        <f>'plot data'!G60</f>
        <v>2585.987</v>
      </c>
      <c r="E60">
        <f>D60*prices!$F$3</f>
        <v>459.73102222222224</v>
      </c>
      <c r="G60">
        <f>prices!$D$14*prices!$F$5</f>
        <v>17.77777777777778</v>
      </c>
      <c r="I60">
        <f>'plot data'!J60</f>
        <v>400</v>
      </c>
      <c r="J60" s="6">
        <f>prices!$F$4</f>
        <v>0.5555555555555556</v>
      </c>
      <c r="K60">
        <f t="shared" si="0"/>
        <v>222.22222222222223</v>
      </c>
      <c r="M60">
        <f t="shared" si="1"/>
        <v>240</v>
      </c>
      <c r="N60">
        <f t="shared" si="2"/>
        <v>92.80789114562448</v>
      </c>
      <c r="P60">
        <f>'labor worksheet'!T60</f>
        <v>21</v>
      </c>
      <c r="Q60">
        <f>prices!$F$8</f>
        <v>1.7777777777777777</v>
      </c>
      <c r="R60">
        <f t="shared" si="3"/>
        <v>37.33333333333333</v>
      </c>
      <c r="T60">
        <f>'labor worksheet'!U60</f>
        <v>64</v>
      </c>
      <c r="U60">
        <f>prices!$F$9</f>
        <v>1.1111111111111112</v>
      </c>
      <c r="V60">
        <f t="shared" si="4"/>
        <v>71.11111111111111</v>
      </c>
      <c r="X60">
        <f>'labor worksheet'!V60</f>
        <v>34</v>
      </c>
      <c r="Y60">
        <f>prices!$F$10</f>
        <v>0.5555555555555556</v>
      </c>
      <c r="Z60">
        <f t="shared" si="5"/>
        <v>18.88888888888889</v>
      </c>
      <c r="AB60">
        <f t="shared" si="6"/>
        <v>119</v>
      </c>
      <c r="AC60">
        <f t="shared" si="7"/>
        <v>127.33333333333333</v>
      </c>
      <c r="AD60" s="12">
        <f t="shared" si="8"/>
        <v>49.23974224670632</v>
      </c>
      <c r="AE60" s="12"/>
      <c r="AF60" s="12">
        <f t="shared" si="9"/>
        <v>92.80789114562448</v>
      </c>
      <c r="AG60" s="12">
        <f t="shared" si="10"/>
        <v>142.0476333923308</v>
      </c>
      <c r="AI60" s="6">
        <f t="shared" si="11"/>
        <v>1.846479178338002</v>
      </c>
    </row>
    <row r="61" spans="1:35" ht="15">
      <c r="A61">
        <f>'plot data'!A61</f>
        <v>30407</v>
      </c>
      <c r="B61">
        <f>'plot data'!B61</f>
        <v>1020301</v>
      </c>
      <c r="D61">
        <f>'plot data'!G61</f>
        <v>2583.541</v>
      </c>
      <c r="E61">
        <f>D61*prices!$F$3</f>
        <v>459.2961777777778</v>
      </c>
      <c r="G61">
        <f>prices!$D$14*prices!$F$5</f>
        <v>17.77777777777778</v>
      </c>
      <c r="I61">
        <f>'plot data'!J61</f>
        <v>200</v>
      </c>
      <c r="J61" s="6">
        <f>prices!$F$4</f>
        <v>0.5555555555555556</v>
      </c>
      <c r="K61">
        <f t="shared" si="0"/>
        <v>111.11111111111111</v>
      </c>
      <c r="M61">
        <f t="shared" si="1"/>
        <v>128.88888888888889</v>
      </c>
      <c r="N61">
        <f t="shared" si="2"/>
        <v>49.8884627295982</v>
      </c>
      <c r="P61">
        <f>'labor worksheet'!T61</f>
        <v>21</v>
      </c>
      <c r="Q61">
        <f>prices!$F$8</f>
        <v>1.7777777777777777</v>
      </c>
      <c r="R61">
        <f t="shared" si="3"/>
        <v>37.33333333333333</v>
      </c>
      <c r="T61">
        <f>'labor worksheet'!U61</f>
        <v>64</v>
      </c>
      <c r="U61">
        <f>prices!$F$9</f>
        <v>1.1111111111111112</v>
      </c>
      <c r="V61">
        <f t="shared" si="4"/>
        <v>71.11111111111111</v>
      </c>
      <c r="X61">
        <f>'labor worksheet'!V61</f>
        <v>34</v>
      </c>
      <c r="Y61">
        <f>prices!$F$10</f>
        <v>0.5555555555555556</v>
      </c>
      <c r="Z61">
        <f t="shared" si="5"/>
        <v>18.88888888888889</v>
      </c>
      <c r="AB61">
        <f t="shared" si="6"/>
        <v>119</v>
      </c>
      <c r="AC61">
        <f t="shared" si="7"/>
        <v>127.33333333333333</v>
      </c>
      <c r="AD61" s="12">
        <f t="shared" si="8"/>
        <v>49.286360593206496</v>
      </c>
      <c r="AE61" s="12"/>
      <c r="AF61" s="12">
        <f t="shared" si="9"/>
        <v>49.8884627295982</v>
      </c>
      <c r="AG61" s="12">
        <f t="shared" si="10"/>
        <v>99.1748233228047</v>
      </c>
      <c r="AI61" s="6">
        <f t="shared" si="11"/>
        <v>2.7765318394024283</v>
      </c>
    </row>
    <row r="62" spans="1:35" ht="15">
      <c r="A62">
        <f>'plot data'!A62</f>
        <v>30804</v>
      </c>
      <c r="B62">
        <f>'plot data'!B62</f>
        <v>1030204</v>
      </c>
      <c r="D62">
        <f>'plot data'!G62</f>
        <v>2500</v>
      </c>
      <c r="E62">
        <f>D62*prices!$F$3</f>
        <v>444.44444444444446</v>
      </c>
      <c r="G62">
        <f>prices!$D$14*prices!$F$5</f>
        <v>17.77777777777778</v>
      </c>
      <c r="I62">
        <f>'plot data'!J62</f>
        <v>100</v>
      </c>
      <c r="J62" s="6">
        <f>prices!$F$4</f>
        <v>0.5555555555555556</v>
      </c>
      <c r="K62">
        <f t="shared" si="0"/>
        <v>55.55555555555556</v>
      </c>
      <c r="M62">
        <f t="shared" si="1"/>
        <v>73.33333333333334</v>
      </c>
      <c r="N62">
        <f t="shared" si="2"/>
        <v>29.333333333333336</v>
      </c>
      <c r="P62">
        <f>'labor worksheet'!T62</f>
        <v>36</v>
      </c>
      <c r="Q62">
        <f>prices!$F$8</f>
        <v>1.7777777777777777</v>
      </c>
      <c r="R62">
        <f t="shared" si="3"/>
        <v>64</v>
      </c>
      <c r="T62">
        <f>'labor worksheet'!U62</f>
        <v>27</v>
      </c>
      <c r="U62">
        <f>prices!$F$9</f>
        <v>1.1111111111111112</v>
      </c>
      <c r="V62">
        <f t="shared" si="4"/>
        <v>30</v>
      </c>
      <c r="X62">
        <f>'labor worksheet'!V62</f>
        <v>0</v>
      </c>
      <c r="Y62">
        <f>prices!$F$10</f>
        <v>0.5555555555555556</v>
      </c>
      <c r="Z62">
        <f t="shared" si="5"/>
        <v>0</v>
      </c>
      <c r="AB62">
        <f t="shared" si="6"/>
        <v>63</v>
      </c>
      <c r="AC62">
        <f t="shared" si="7"/>
        <v>94</v>
      </c>
      <c r="AD62" s="12">
        <f t="shared" si="8"/>
        <v>37.6</v>
      </c>
      <c r="AE62" s="12"/>
      <c r="AF62" s="12">
        <f t="shared" si="9"/>
        <v>29.333333333333336</v>
      </c>
      <c r="AG62" s="12">
        <f t="shared" si="10"/>
        <v>66.93333333333334</v>
      </c>
      <c r="AI62" s="6">
        <f t="shared" si="11"/>
        <v>5.890652557319224</v>
      </c>
    </row>
    <row r="63" spans="1:35" ht="15">
      <c r="A63">
        <f>'plot data'!A63</f>
        <v>30805</v>
      </c>
      <c r="B63">
        <f>'plot data'!B63</f>
        <v>2020203</v>
      </c>
      <c r="D63">
        <f>'plot data'!G63</f>
        <v>2488.281</v>
      </c>
      <c r="E63">
        <f>D63*prices!$F$3</f>
        <v>442.36106666666666</v>
      </c>
      <c r="G63">
        <f>prices!$D$14*prices!$F$5</f>
        <v>17.77777777777778</v>
      </c>
      <c r="I63">
        <f>'plot data'!J63</f>
        <v>400</v>
      </c>
      <c r="J63" s="6">
        <f>prices!$F$4</f>
        <v>0.5555555555555556</v>
      </c>
      <c r="K63">
        <f t="shared" si="0"/>
        <v>222.22222222222223</v>
      </c>
      <c r="M63">
        <f t="shared" si="1"/>
        <v>240</v>
      </c>
      <c r="N63">
        <f t="shared" si="2"/>
        <v>96.45212899989994</v>
      </c>
      <c r="P63">
        <f>'labor worksheet'!T63</f>
        <v>21</v>
      </c>
      <c r="Q63">
        <f>prices!$F$8</f>
        <v>1.7777777777777777</v>
      </c>
      <c r="R63">
        <f t="shared" si="3"/>
        <v>37.33333333333333</v>
      </c>
      <c r="T63">
        <f>'labor worksheet'!U63</f>
        <v>27</v>
      </c>
      <c r="U63">
        <f>prices!$F$9</f>
        <v>1.1111111111111112</v>
      </c>
      <c r="V63">
        <f t="shared" si="4"/>
        <v>30</v>
      </c>
      <c r="X63">
        <f>'labor worksheet'!V63</f>
        <v>15</v>
      </c>
      <c r="Y63">
        <f>prices!$F$10</f>
        <v>0.5555555555555556</v>
      </c>
      <c r="Z63">
        <f t="shared" si="5"/>
        <v>8.333333333333334</v>
      </c>
      <c r="AB63">
        <f t="shared" si="6"/>
        <v>63</v>
      </c>
      <c r="AC63">
        <f t="shared" si="7"/>
        <v>75.66666666666666</v>
      </c>
      <c r="AD63" s="12">
        <f t="shared" si="8"/>
        <v>30.409212893024005</v>
      </c>
      <c r="AE63" s="12"/>
      <c r="AF63" s="12">
        <f t="shared" si="9"/>
        <v>96.45212899989994</v>
      </c>
      <c r="AG63" s="12">
        <f t="shared" si="10"/>
        <v>126.86134189292395</v>
      </c>
      <c r="AI63" s="6">
        <f t="shared" si="11"/>
        <v>3.212080423280423</v>
      </c>
    </row>
    <row r="64" spans="1:35" ht="15">
      <c r="A64">
        <f>'plot data'!A64</f>
        <v>20105</v>
      </c>
      <c r="B64">
        <f>'plot data'!B64</f>
        <v>1010503</v>
      </c>
      <c r="D64">
        <f>'plot data'!G64</f>
        <v>2482.759</v>
      </c>
      <c r="E64">
        <f>D64*prices!$F$3</f>
        <v>441.3793777777778</v>
      </c>
      <c r="G64">
        <f>prices!$D$14*prices!$F$5</f>
        <v>17.77777777777778</v>
      </c>
      <c r="I64">
        <f>'plot data'!J64</f>
        <v>0</v>
      </c>
      <c r="J64" s="6">
        <f>prices!$F$4</f>
        <v>0.5555555555555556</v>
      </c>
      <c r="K64">
        <f t="shared" si="0"/>
        <v>0</v>
      </c>
      <c r="M64">
        <f t="shared" si="1"/>
        <v>17.77777777777778</v>
      </c>
      <c r="N64">
        <f t="shared" si="2"/>
        <v>7.160492733196326</v>
      </c>
      <c r="P64">
        <f>'labor worksheet'!T64</f>
        <v>36</v>
      </c>
      <c r="Q64">
        <f>prices!$F$8</f>
        <v>1.7777777777777777</v>
      </c>
      <c r="R64">
        <f t="shared" si="3"/>
        <v>64</v>
      </c>
      <c r="T64">
        <f>'labor worksheet'!U64</f>
        <v>27</v>
      </c>
      <c r="U64">
        <f>prices!$F$9</f>
        <v>1.1111111111111112</v>
      </c>
      <c r="V64">
        <f t="shared" si="4"/>
        <v>30</v>
      </c>
      <c r="X64">
        <f>'labor worksheet'!V64</f>
        <v>0</v>
      </c>
      <c r="Y64">
        <f>prices!$F$10</f>
        <v>0.5555555555555556</v>
      </c>
      <c r="Z64">
        <f t="shared" si="5"/>
        <v>0</v>
      </c>
      <c r="AB64">
        <f t="shared" si="6"/>
        <v>63</v>
      </c>
      <c r="AC64">
        <f t="shared" si="7"/>
        <v>94</v>
      </c>
      <c r="AD64" s="12">
        <f t="shared" si="8"/>
        <v>37.86110532677558</v>
      </c>
      <c r="AE64" s="12"/>
      <c r="AF64" s="12">
        <f t="shared" si="9"/>
        <v>7.160492733196326</v>
      </c>
      <c r="AG64" s="12">
        <f t="shared" si="10"/>
        <v>45.02159805997191</v>
      </c>
      <c r="AI64" s="6">
        <f t="shared" si="11"/>
        <v>6.723834920634921</v>
      </c>
    </row>
    <row r="65" spans="1:35" ht="15">
      <c r="A65">
        <f>'plot data'!A65</f>
        <v>31203</v>
      </c>
      <c r="B65">
        <f>'plot data'!B65</f>
        <v>2010505</v>
      </c>
      <c r="D65">
        <f>'plot data'!G65</f>
        <v>2440</v>
      </c>
      <c r="E65">
        <f>D65*prices!$F$3</f>
        <v>433.77777777777777</v>
      </c>
      <c r="G65">
        <f>prices!$D$14*prices!$F$5</f>
        <v>17.77777777777778</v>
      </c>
      <c r="I65">
        <f>'plot data'!J65</f>
        <v>0</v>
      </c>
      <c r="J65" s="6">
        <f>prices!$F$4</f>
        <v>0.5555555555555556</v>
      </c>
      <c r="K65">
        <f t="shared" si="0"/>
        <v>0</v>
      </c>
      <c r="M65">
        <f t="shared" si="1"/>
        <v>17.77777777777778</v>
      </c>
      <c r="N65">
        <f t="shared" si="2"/>
        <v>7.285974499089253</v>
      </c>
      <c r="P65">
        <f>'labor worksheet'!T65</f>
        <v>21</v>
      </c>
      <c r="Q65">
        <f>prices!$F$8</f>
        <v>1.7777777777777777</v>
      </c>
      <c r="R65">
        <f t="shared" si="3"/>
        <v>37.33333333333333</v>
      </c>
      <c r="T65">
        <f>'labor worksheet'!U65</f>
        <v>27</v>
      </c>
      <c r="U65">
        <f>prices!$F$9</f>
        <v>1.1111111111111112</v>
      </c>
      <c r="V65">
        <f t="shared" si="4"/>
        <v>30</v>
      </c>
      <c r="X65">
        <f>'labor worksheet'!V65</f>
        <v>15</v>
      </c>
      <c r="Y65">
        <f>prices!$F$10</f>
        <v>0.5555555555555556</v>
      </c>
      <c r="Z65">
        <f t="shared" si="5"/>
        <v>8.333333333333334</v>
      </c>
      <c r="AB65">
        <f t="shared" si="6"/>
        <v>63</v>
      </c>
      <c r="AC65">
        <f t="shared" si="7"/>
        <v>75.66666666666666</v>
      </c>
      <c r="AD65" s="12">
        <f t="shared" si="8"/>
        <v>31.01092896174863</v>
      </c>
      <c r="AE65" s="12"/>
      <c r="AF65" s="12">
        <f t="shared" si="9"/>
        <v>7.285974499089253</v>
      </c>
      <c r="AG65" s="12">
        <f t="shared" si="10"/>
        <v>38.29690346083788</v>
      </c>
      <c r="AI65" s="6">
        <f t="shared" si="11"/>
        <v>6.603174603174603</v>
      </c>
    </row>
    <row r="66" spans="1:35" ht="15">
      <c r="A66">
        <f>'plot data'!A66</f>
        <v>30604</v>
      </c>
      <c r="B66">
        <f>'plot data'!B66</f>
        <v>3010303</v>
      </c>
      <c r="D66">
        <f>'plot data'!G66</f>
        <v>2423.077</v>
      </c>
      <c r="E66">
        <f>D66*prices!$F$3</f>
        <v>430.7692444444445</v>
      </c>
      <c r="G66">
        <f>prices!$D$14*prices!$F$5</f>
        <v>17.77777777777778</v>
      </c>
      <c r="I66">
        <f>'plot data'!J66</f>
        <v>0</v>
      </c>
      <c r="J66" s="6">
        <f>prices!$F$4</f>
        <v>0.5555555555555556</v>
      </c>
      <c r="K66">
        <f t="shared" si="0"/>
        <v>0</v>
      </c>
      <c r="M66">
        <f t="shared" si="1"/>
        <v>17.77777777777778</v>
      </c>
      <c r="N66">
        <f t="shared" si="2"/>
        <v>7.336860437277799</v>
      </c>
      <c r="P66">
        <f>'labor worksheet'!T66</f>
        <v>36</v>
      </c>
      <c r="Q66">
        <f>prices!$F$8</f>
        <v>1.7777777777777777</v>
      </c>
      <c r="R66">
        <f t="shared" si="3"/>
        <v>64</v>
      </c>
      <c r="T66">
        <f>'labor worksheet'!U66</f>
        <v>27</v>
      </c>
      <c r="U66">
        <f>prices!$F$9</f>
        <v>1.1111111111111112</v>
      </c>
      <c r="V66">
        <f t="shared" si="4"/>
        <v>30</v>
      </c>
      <c r="X66">
        <f>'labor worksheet'!V66</f>
        <v>0</v>
      </c>
      <c r="Y66">
        <f>prices!$F$10</f>
        <v>0.5555555555555556</v>
      </c>
      <c r="Z66">
        <f t="shared" si="5"/>
        <v>0</v>
      </c>
      <c r="AB66">
        <f t="shared" si="6"/>
        <v>63</v>
      </c>
      <c r="AC66">
        <f t="shared" si="7"/>
        <v>94</v>
      </c>
      <c r="AD66" s="12">
        <f t="shared" si="8"/>
        <v>38.79364956210636</v>
      </c>
      <c r="AE66" s="12"/>
      <c r="AF66" s="12">
        <f aca="true" t="shared" si="12" ref="AF66:AF129">N66</f>
        <v>7.336860437277799</v>
      </c>
      <c r="AG66" s="12">
        <f t="shared" si="10"/>
        <v>46.13050999938416</v>
      </c>
      <c r="AI66" s="6">
        <f t="shared" si="11"/>
        <v>6.555420105820107</v>
      </c>
    </row>
    <row r="67" spans="1:35" ht="15">
      <c r="A67">
        <f>'plot data'!A67</f>
        <v>30406</v>
      </c>
      <c r="B67">
        <f>'plot data'!B67</f>
        <v>3070601</v>
      </c>
      <c r="D67">
        <f>'plot data'!G67</f>
        <v>2411.483</v>
      </c>
      <c r="E67">
        <f>D67*prices!$F$3</f>
        <v>428.70808888888894</v>
      </c>
      <c r="G67">
        <f>prices!$D$14*prices!$F$5</f>
        <v>17.77777777777778</v>
      </c>
      <c r="I67">
        <f>'plot data'!J67</f>
        <v>400</v>
      </c>
      <c r="J67" s="6">
        <f>prices!$F$4</f>
        <v>0.5555555555555556</v>
      </c>
      <c r="K67">
        <f aca="true" t="shared" si="13" ref="K67:K130">I67*J67</f>
        <v>222.22222222222223</v>
      </c>
      <c r="M67">
        <f aca="true" t="shared" si="14" ref="M67:M130">G67+K67</f>
        <v>240</v>
      </c>
      <c r="N67">
        <f aca="true" t="shared" si="15" ref="N67:N130">M67/D67*1000</f>
        <v>99.52381998960804</v>
      </c>
      <c r="P67">
        <f>'labor worksheet'!T67</f>
        <v>21</v>
      </c>
      <c r="Q67">
        <f>prices!$F$8</f>
        <v>1.7777777777777777</v>
      </c>
      <c r="R67">
        <f aca="true" t="shared" si="16" ref="R67:R130">P67*Q67</f>
        <v>37.33333333333333</v>
      </c>
      <c r="T67">
        <f>'labor worksheet'!U67</f>
        <v>64</v>
      </c>
      <c r="U67">
        <f>prices!$F$9</f>
        <v>1.1111111111111112</v>
      </c>
      <c r="V67">
        <f aca="true" t="shared" si="17" ref="V67:V130">T67*U67</f>
        <v>71.11111111111111</v>
      </c>
      <c r="X67">
        <f>'labor worksheet'!V67</f>
        <v>34</v>
      </c>
      <c r="Y67">
        <f>prices!$F$10</f>
        <v>0.5555555555555556</v>
      </c>
      <c r="Z67">
        <f aca="true" t="shared" si="18" ref="Z67:Z130">X67*Y67</f>
        <v>18.88888888888889</v>
      </c>
      <c r="AB67">
        <f aca="true" t="shared" si="19" ref="AB67:AB130">P67+T67+X67</f>
        <v>119</v>
      </c>
      <c r="AC67">
        <f aca="true" t="shared" si="20" ref="AC67:AC130">R67+V67+Z67</f>
        <v>127.33333333333333</v>
      </c>
      <c r="AD67" s="12">
        <f aca="true" t="shared" si="21" ref="AD67:AD130">AC67/D67*1000</f>
        <v>52.8029156055976</v>
      </c>
      <c r="AE67" s="12"/>
      <c r="AF67" s="12">
        <f t="shared" si="12"/>
        <v>99.52381998960804</v>
      </c>
      <c r="AG67" s="12">
        <f aca="true" t="shared" si="22" ref="AG67:AG130">N67+AD67</f>
        <v>152.32673559520563</v>
      </c>
      <c r="AI67" s="6">
        <f aca="true" t="shared" si="23" ref="AI67:AI130">(E67-M67)/AB67</f>
        <v>1.5857822595704953</v>
      </c>
    </row>
    <row r="68" spans="1:35" ht="15">
      <c r="A68">
        <f>'plot data'!A68</f>
        <v>30105</v>
      </c>
      <c r="B68">
        <f>'plot data'!B68</f>
        <v>1040502</v>
      </c>
      <c r="D68">
        <f>'plot data'!G68</f>
        <v>2400</v>
      </c>
      <c r="E68">
        <f>D68*prices!$F$3</f>
        <v>426.6666666666667</v>
      </c>
      <c r="G68">
        <f>prices!$D$14*prices!$F$5</f>
        <v>17.77777777777778</v>
      </c>
      <c r="I68">
        <f>'plot data'!J68</f>
        <v>0</v>
      </c>
      <c r="J68" s="6">
        <f>prices!$F$4</f>
        <v>0.5555555555555556</v>
      </c>
      <c r="K68">
        <f t="shared" si="13"/>
        <v>0</v>
      </c>
      <c r="M68">
        <f t="shared" si="14"/>
        <v>17.77777777777778</v>
      </c>
      <c r="N68">
        <f t="shared" si="15"/>
        <v>7.407407407407407</v>
      </c>
      <c r="P68">
        <f>'labor worksheet'!T68</f>
        <v>36</v>
      </c>
      <c r="Q68">
        <f>prices!$F$8</f>
        <v>1.7777777777777777</v>
      </c>
      <c r="R68">
        <f t="shared" si="16"/>
        <v>64</v>
      </c>
      <c r="T68">
        <f>'labor worksheet'!U68</f>
        <v>27</v>
      </c>
      <c r="U68">
        <f>prices!$F$9</f>
        <v>1.1111111111111112</v>
      </c>
      <c r="V68">
        <f t="shared" si="17"/>
        <v>30</v>
      </c>
      <c r="X68">
        <f>'labor worksheet'!V68</f>
        <v>0</v>
      </c>
      <c r="Y68">
        <f>prices!$F$10</f>
        <v>0.5555555555555556</v>
      </c>
      <c r="Z68">
        <f t="shared" si="18"/>
        <v>0</v>
      </c>
      <c r="AB68">
        <f t="shared" si="19"/>
        <v>63</v>
      </c>
      <c r="AC68">
        <f t="shared" si="20"/>
        <v>94</v>
      </c>
      <c r="AD68" s="12">
        <f t="shared" si="21"/>
        <v>39.16666666666667</v>
      </c>
      <c r="AE68" s="12"/>
      <c r="AF68" s="12">
        <f t="shared" si="12"/>
        <v>7.407407407407407</v>
      </c>
      <c r="AG68" s="12">
        <f t="shared" si="22"/>
        <v>46.574074074074076</v>
      </c>
      <c r="AI68" s="6">
        <f t="shared" si="23"/>
        <v>6.4902998236331575</v>
      </c>
    </row>
    <row r="69" spans="1:35" ht="15">
      <c r="A69">
        <f>'plot data'!A69</f>
        <v>10203</v>
      </c>
      <c r="B69">
        <f>'plot data'!B69</f>
        <v>2020501</v>
      </c>
      <c r="D69">
        <f>'plot data'!G69</f>
        <v>2400</v>
      </c>
      <c r="E69">
        <f>D69*prices!$F$3</f>
        <v>426.6666666666667</v>
      </c>
      <c r="G69">
        <f>prices!$D$14*prices!$F$5</f>
        <v>17.77777777777778</v>
      </c>
      <c r="I69">
        <f>'plot data'!J69</f>
        <v>400</v>
      </c>
      <c r="J69" s="6">
        <f>prices!$F$4</f>
        <v>0.5555555555555556</v>
      </c>
      <c r="K69">
        <f t="shared" si="13"/>
        <v>222.22222222222223</v>
      </c>
      <c r="M69">
        <f t="shared" si="14"/>
        <v>240</v>
      </c>
      <c r="N69">
        <f t="shared" si="15"/>
        <v>100</v>
      </c>
      <c r="P69">
        <f>'labor worksheet'!T69</f>
        <v>21</v>
      </c>
      <c r="Q69">
        <f>prices!$F$8</f>
        <v>1.7777777777777777</v>
      </c>
      <c r="R69">
        <f t="shared" si="16"/>
        <v>37.33333333333333</v>
      </c>
      <c r="T69">
        <f>'labor worksheet'!U69</f>
        <v>27</v>
      </c>
      <c r="U69">
        <f>prices!$F$9</f>
        <v>1.1111111111111112</v>
      </c>
      <c r="V69">
        <f t="shared" si="17"/>
        <v>30</v>
      </c>
      <c r="X69">
        <f>'labor worksheet'!V69</f>
        <v>15</v>
      </c>
      <c r="Y69">
        <f>prices!$F$10</f>
        <v>0.5555555555555556</v>
      </c>
      <c r="Z69">
        <f t="shared" si="18"/>
        <v>8.333333333333334</v>
      </c>
      <c r="AB69">
        <f t="shared" si="19"/>
        <v>63</v>
      </c>
      <c r="AC69">
        <f t="shared" si="20"/>
        <v>75.66666666666666</v>
      </c>
      <c r="AD69" s="12">
        <f t="shared" si="21"/>
        <v>31.52777777777777</v>
      </c>
      <c r="AE69" s="12"/>
      <c r="AF69" s="12">
        <f t="shared" si="12"/>
        <v>100</v>
      </c>
      <c r="AG69" s="12">
        <f t="shared" si="22"/>
        <v>131.52777777777777</v>
      </c>
      <c r="AI69" s="6">
        <f t="shared" si="23"/>
        <v>2.9629629629629632</v>
      </c>
    </row>
    <row r="70" spans="1:35" ht="15">
      <c r="A70">
        <f>'plot data'!A70</f>
        <v>10301</v>
      </c>
      <c r="B70">
        <f>'plot data'!B70</f>
        <v>3010202</v>
      </c>
      <c r="D70">
        <f>'plot data'!G70</f>
        <v>2400</v>
      </c>
      <c r="E70">
        <f>D70*prices!$F$3</f>
        <v>426.6666666666667</v>
      </c>
      <c r="G70">
        <f>prices!$D$14*prices!$F$5</f>
        <v>17.77777777777778</v>
      </c>
      <c r="I70">
        <f>'plot data'!J70</f>
        <v>0</v>
      </c>
      <c r="J70" s="6">
        <f>prices!$F$4</f>
        <v>0.5555555555555556</v>
      </c>
      <c r="K70">
        <f t="shared" si="13"/>
        <v>0</v>
      </c>
      <c r="M70">
        <f t="shared" si="14"/>
        <v>17.77777777777778</v>
      </c>
      <c r="N70">
        <f t="shared" si="15"/>
        <v>7.407407407407407</v>
      </c>
      <c r="P70">
        <f>'labor worksheet'!T70</f>
        <v>21</v>
      </c>
      <c r="Q70">
        <f>prices!$F$8</f>
        <v>1.7777777777777777</v>
      </c>
      <c r="R70">
        <f t="shared" si="16"/>
        <v>37.33333333333333</v>
      </c>
      <c r="T70">
        <f>'labor worksheet'!U70</f>
        <v>64</v>
      </c>
      <c r="U70">
        <f>prices!$F$9</f>
        <v>1.1111111111111112</v>
      </c>
      <c r="V70">
        <f t="shared" si="17"/>
        <v>71.11111111111111</v>
      </c>
      <c r="X70">
        <f>'labor worksheet'!V70</f>
        <v>34</v>
      </c>
      <c r="Y70">
        <f>prices!$F$10</f>
        <v>0.5555555555555556</v>
      </c>
      <c r="Z70">
        <f t="shared" si="18"/>
        <v>18.88888888888889</v>
      </c>
      <c r="AB70">
        <f t="shared" si="19"/>
        <v>119</v>
      </c>
      <c r="AC70">
        <f t="shared" si="20"/>
        <v>127.33333333333333</v>
      </c>
      <c r="AD70" s="12">
        <f t="shared" si="21"/>
        <v>53.05555555555555</v>
      </c>
      <c r="AE70" s="12"/>
      <c r="AF70" s="12">
        <f t="shared" si="12"/>
        <v>7.407407407407407</v>
      </c>
      <c r="AG70" s="12">
        <f t="shared" si="22"/>
        <v>60.462962962962955</v>
      </c>
      <c r="AI70" s="6">
        <f t="shared" si="23"/>
        <v>3.436041083099907</v>
      </c>
    </row>
    <row r="71" spans="1:35" ht="15">
      <c r="A71">
        <f>'plot data'!A71</f>
        <v>10605</v>
      </c>
      <c r="B71">
        <f>'plot data'!B71</f>
        <v>1050102</v>
      </c>
      <c r="D71">
        <f>'plot data'!G71</f>
        <v>2382.979</v>
      </c>
      <c r="E71">
        <f>D71*prices!$F$3</f>
        <v>423.6407111111111</v>
      </c>
      <c r="G71">
        <f>prices!$D$14*prices!$F$5</f>
        <v>17.77777777777778</v>
      </c>
      <c r="I71">
        <f>'plot data'!J71</f>
        <v>200</v>
      </c>
      <c r="J71" s="6">
        <f>prices!$F$4</f>
        <v>0.5555555555555556</v>
      </c>
      <c r="K71">
        <f t="shared" si="13"/>
        <v>111.11111111111111</v>
      </c>
      <c r="M71">
        <f t="shared" si="14"/>
        <v>128.88888888888889</v>
      </c>
      <c r="N71">
        <f t="shared" si="15"/>
        <v>54.08729530931196</v>
      </c>
      <c r="P71">
        <f>'labor worksheet'!T71</f>
        <v>21</v>
      </c>
      <c r="Q71">
        <f>prices!$F$8</f>
        <v>1.7777777777777777</v>
      </c>
      <c r="R71">
        <f t="shared" si="16"/>
        <v>37.33333333333333</v>
      </c>
      <c r="T71">
        <f>'labor worksheet'!U71</f>
        <v>64</v>
      </c>
      <c r="U71">
        <f>prices!$F$9</f>
        <v>1.1111111111111112</v>
      </c>
      <c r="V71">
        <f t="shared" si="17"/>
        <v>71.11111111111111</v>
      </c>
      <c r="X71">
        <f>'labor worksheet'!V71</f>
        <v>34</v>
      </c>
      <c r="Y71">
        <f>prices!$F$10</f>
        <v>0.5555555555555556</v>
      </c>
      <c r="Z71">
        <f t="shared" si="18"/>
        <v>18.88888888888889</v>
      </c>
      <c r="AB71">
        <f t="shared" si="19"/>
        <v>119</v>
      </c>
      <c r="AC71">
        <f t="shared" si="20"/>
        <v>127.33333333333333</v>
      </c>
      <c r="AD71" s="12">
        <f t="shared" si="21"/>
        <v>53.43451760730302</v>
      </c>
      <c r="AE71" s="12"/>
      <c r="AF71" s="12">
        <f t="shared" si="12"/>
        <v>54.08729530931196</v>
      </c>
      <c r="AG71" s="12">
        <f t="shared" si="22"/>
        <v>107.52181291661498</v>
      </c>
      <c r="AI71" s="6">
        <f t="shared" si="23"/>
        <v>2.4769060690943046</v>
      </c>
    </row>
    <row r="72" spans="1:35" ht="15">
      <c r="A72">
        <f>'plot data'!A72</f>
        <v>31007</v>
      </c>
      <c r="B72">
        <f>'plot data'!B72</f>
        <v>3120302</v>
      </c>
      <c r="D72">
        <f>'plot data'!G72</f>
        <v>2375.566</v>
      </c>
      <c r="E72">
        <f>D72*prices!$F$3</f>
        <v>422.3228444444444</v>
      </c>
      <c r="G72">
        <f>prices!$D$14*prices!$F$5</f>
        <v>17.77777777777778</v>
      </c>
      <c r="I72">
        <f>'plot data'!J72</f>
        <v>161.2903</v>
      </c>
      <c r="J72" s="6">
        <f>prices!$F$4</f>
        <v>0.5555555555555556</v>
      </c>
      <c r="K72">
        <f t="shared" si="13"/>
        <v>89.60572222222223</v>
      </c>
      <c r="M72">
        <f t="shared" si="14"/>
        <v>107.3835</v>
      </c>
      <c r="N72">
        <f t="shared" si="15"/>
        <v>45.20333259526362</v>
      </c>
      <c r="P72">
        <f>'labor worksheet'!T72</f>
        <v>36</v>
      </c>
      <c r="Q72">
        <f>prices!$F$8</f>
        <v>1.7777777777777777</v>
      </c>
      <c r="R72">
        <f t="shared" si="16"/>
        <v>64</v>
      </c>
      <c r="T72">
        <f>'labor worksheet'!U72</f>
        <v>27</v>
      </c>
      <c r="U72">
        <f>prices!$F$9</f>
        <v>1.1111111111111112</v>
      </c>
      <c r="V72">
        <f t="shared" si="17"/>
        <v>30</v>
      </c>
      <c r="X72">
        <f>'labor worksheet'!V72</f>
        <v>0</v>
      </c>
      <c r="Y72">
        <f>prices!$F$10</f>
        <v>0.5555555555555556</v>
      </c>
      <c r="Z72">
        <f t="shared" si="18"/>
        <v>0</v>
      </c>
      <c r="AB72">
        <f t="shared" si="19"/>
        <v>63</v>
      </c>
      <c r="AC72">
        <f t="shared" si="20"/>
        <v>94</v>
      </c>
      <c r="AD72" s="12">
        <f t="shared" si="21"/>
        <v>39.56951732766002</v>
      </c>
      <c r="AE72" s="12"/>
      <c r="AF72" s="12">
        <f t="shared" si="12"/>
        <v>45.20333259526362</v>
      </c>
      <c r="AG72" s="12">
        <f t="shared" si="22"/>
        <v>84.77284992292364</v>
      </c>
      <c r="AI72" s="6">
        <f t="shared" si="23"/>
        <v>4.999037213403879</v>
      </c>
    </row>
    <row r="73" spans="1:35" ht="15">
      <c r="A73">
        <f>'plot data'!A73</f>
        <v>20408</v>
      </c>
      <c r="B73">
        <f>'plot data'!B73</f>
        <v>3070201</v>
      </c>
      <c r="D73">
        <f>'plot data'!G73</f>
        <v>2367.496</v>
      </c>
      <c r="E73">
        <f>D73*prices!$F$3</f>
        <v>420.8881777777778</v>
      </c>
      <c r="G73">
        <f>prices!$D$14*prices!$F$5</f>
        <v>17.77777777777778</v>
      </c>
      <c r="I73">
        <f>'plot data'!J73</f>
        <v>400</v>
      </c>
      <c r="J73" s="6">
        <f>prices!$F$4</f>
        <v>0.5555555555555556</v>
      </c>
      <c r="K73">
        <f t="shared" si="13"/>
        <v>222.22222222222223</v>
      </c>
      <c r="M73">
        <f t="shared" si="14"/>
        <v>240</v>
      </c>
      <c r="N73">
        <f t="shared" si="15"/>
        <v>101.37292734602296</v>
      </c>
      <c r="P73">
        <f>'labor worksheet'!T73</f>
        <v>21</v>
      </c>
      <c r="Q73">
        <f>prices!$F$8</f>
        <v>1.7777777777777777</v>
      </c>
      <c r="R73">
        <f t="shared" si="16"/>
        <v>37.33333333333333</v>
      </c>
      <c r="T73">
        <f>'labor worksheet'!U73</f>
        <v>64</v>
      </c>
      <c r="U73">
        <f>prices!$F$9</f>
        <v>1.1111111111111112</v>
      </c>
      <c r="V73">
        <f t="shared" si="17"/>
        <v>71.11111111111111</v>
      </c>
      <c r="X73">
        <f>'labor worksheet'!V73</f>
        <v>34</v>
      </c>
      <c r="Y73">
        <f>prices!$F$10</f>
        <v>0.5555555555555556</v>
      </c>
      <c r="Z73">
        <f t="shared" si="18"/>
        <v>18.88888888888889</v>
      </c>
      <c r="AB73">
        <f t="shared" si="19"/>
        <v>119</v>
      </c>
      <c r="AC73">
        <f t="shared" si="20"/>
        <v>127.33333333333333</v>
      </c>
      <c r="AD73" s="12">
        <f t="shared" si="21"/>
        <v>53.783969786362185</v>
      </c>
      <c r="AE73" s="12"/>
      <c r="AF73" s="12">
        <f t="shared" si="12"/>
        <v>101.37292734602296</v>
      </c>
      <c r="AG73" s="12">
        <f t="shared" si="22"/>
        <v>155.15689713238515</v>
      </c>
      <c r="AI73" s="6">
        <f t="shared" si="23"/>
        <v>1.5200687208216621</v>
      </c>
    </row>
    <row r="74" spans="1:35" ht="15">
      <c r="A74">
        <f>'plot data'!A74</f>
        <v>30701</v>
      </c>
      <c r="B74">
        <f>'plot data'!B74</f>
        <v>3060605</v>
      </c>
      <c r="D74">
        <f>'plot data'!G74</f>
        <v>2351.351</v>
      </c>
      <c r="E74">
        <f>D74*prices!$F$3</f>
        <v>418.0179555555556</v>
      </c>
      <c r="G74">
        <f>prices!$D$14*prices!$F$5</f>
        <v>17.77777777777778</v>
      </c>
      <c r="I74">
        <f>'plot data'!J74</f>
        <v>0</v>
      </c>
      <c r="J74" s="6">
        <f>prices!$F$4</f>
        <v>0.5555555555555556</v>
      </c>
      <c r="K74">
        <f t="shared" si="13"/>
        <v>0</v>
      </c>
      <c r="M74">
        <f t="shared" si="14"/>
        <v>17.77777777777778</v>
      </c>
      <c r="N74">
        <f t="shared" si="15"/>
        <v>7.560665242142827</v>
      </c>
      <c r="P74">
        <f>'labor worksheet'!T74</f>
        <v>21</v>
      </c>
      <c r="Q74">
        <f>prices!$F$8</f>
        <v>1.7777777777777777</v>
      </c>
      <c r="R74">
        <f t="shared" si="16"/>
        <v>37.33333333333333</v>
      </c>
      <c r="T74">
        <f>'labor worksheet'!U74</f>
        <v>27</v>
      </c>
      <c r="U74">
        <f>prices!$F$9</f>
        <v>1.1111111111111112</v>
      </c>
      <c r="V74">
        <f t="shared" si="17"/>
        <v>30</v>
      </c>
      <c r="X74">
        <f>'labor worksheet'!V74</f>
        <v>15</v>
      </c>
      <c r="Y74">
        <f>prices!$F$10</f>
        <v>0.5555555555555556</v>
      </c>
      <c r="Z74">
        <f t="shared" si="18"/>
        <v>8.333333333333334</v>
      </c>
      <c r="AB74">
        <f t="shared" si="19"/>
        <v>63</v>
      </c>
      <c r="AC74">
        <f t="shared" si="20"/>
        <v>75.66666666666666</v>
      </c>
      <c r="AD74" s="12">
        <f t="shared" si="21"/>
        <v>32.1800814368704</v>
      </c>
      <c r="AE74" s="12"/>
      <c r="AF74" s="12">
        <f t="shared" si="12"/>
        <v>7.560665242142827</v>
      </c>
      <c r="AG74" s="12">
        <f t="shared" si="22"/>
        <v>39.74074667901323</v>
      </c>
      <c r="AI74" s="6">
        <f t="shared" si="23"/>
        <v>6.353018694885362</v>
      </c>
    </row>
    <row r="75" spans="1:35" ht="15">
      <c r="A75">
        <f>'plot data'!A75</f>
        <v>30105</v>
      </c>
      <c r="B75">
        <f>'plot data'!B75</f>
        <v>3060202</v>
      </c>
      <c r="D75">
        <f>'plot data'!G75</f>
        <v>2328.09</v>
      </c>
      <c r="E75">
        <f>D75*prices!$F$3</f>
        <v>413.8826666666667</v>
      </c>
      <c r="G75">
        <f>prices!$D$14*prices!$F$5</f>
        <v>17.77777777777778</v>
      </c>
      <c r="I75">
        <f>'plot data'!J75</f>
        <v>200</v>
      </c>
      <c r="J75" s="6">
        <f>prices!$F$4</f>
        <v>0.5555555555555556</v>
      </c>
      <c r="K75">
        <f t="shared" si="13"/>
        <v>111.11111111111111</v>
      </c>
      <c r="M75">
        <f t="shared" si="14"/>
        <v>128.88888888888889</v>
      </c>
      <c r="N75">
        <f t="shared" si="15"/>
        <v>55.3625026905699</v>
      </c>
      <c r="P75">
        <f>'labor worksheet'!T75</f>
        <v>21</v>
      </c>
      <c r="Q75">
        <f>prices!$F$8</f>
        <v>1.7777777777777777</v>
      </c>
      <c r="R75">
        <f t="shared" si="16"/>
        <v>37.33333333333333</v>
      </c>
      <c r="T75">
        <f>'labor worksheet'!U75</f>
        <v>64</v>
      </c>
      <c r="U75">
        <f>prices!$F$9</f>
        <v>1.1111111111111112</v>
      </c>
      <c r="V75">
        <f t="shared" si="17"/>
        <v>71.11111111111111</v>
      </c>
      <c r="X75">
        <f>'labor worksheet'!V75</f>
        <v>34</v>
      </c>
      <c r="Y75">
        <f>prices!$F$10</f>
        <v>0.5555555555555556</v>
      </c>
      <c r="Z75">
        <f t="shared" si="18"/>
        <v>18.88888888888889</v>
      </c>
      <c r="AB75">
        <f t="shared" si="19"/>
        <v>119</v>
      </c>
      <c r="AC75">
        <f t="shared" si="20"/>
        <v>127.33333333333333</v>
      </c>
      <c r="AD75" s="12">
        <f t="shared" si="21"/>
        <v>54.694334554649224</v>
      </c>
      <c r="AE75" s="12"/>
      <c r="AF75" s="12">
        <f t="shared" si="12"/>
        <v>55.3625026905699</v>
      </c>
      <c r="AG75" s="12">
        <f t="shared" si="22"/>
        <v>110.05683724521913</v>
      </c>
      <c r="AI75" s="6">
        <f t="shared" si="23"/>
        <v>2.3949056956115786</v>
      </c>
    </row>
    <row r="76" spans="1:35" ht="15">
      <c r="A76">
        <f>'plot data'!A76</f>
        <v>31009</v>
      </c>
      <c r="B76">
        <f>'plot data'!B76</f>
        <v>2010101</v>
      </c>
      <c r="D76">
        <f>'plot data'!G76</f>
        <v>2273.196</v>
      </c>
      <c r="E76">
        <f>D76*prices!$F$3</f>
        <v>404.12373333333335</v>
      </c>
      <c r="G76">
        <f>prices!$D$14*prices!$F$5</f>
        <v>17.77777777777778</v>
      </c>
      <c r="I76">
        <f>'plot data'!J76</f>
        <v>333.3333</v>
      </c>
      <c r="J76" s="6">
        <f>prices!$F$4</f>
        <v>0.5555555555555556</v>
      </c>
      <c r="K76">
        <f t="shared" si="13"/>
        <v>185.18516666666667</v>
      </c>
      <c r="M76">
        <f t="shared" si="14"/>
        <v>202.96294444444445</v>
      </c>
      <c r="N76">
        <f t="shared" si="15"/>
        <v>89.28528135912805</v>
      </c>
      <c r="P76">
        <f>'labor worksheet'!T76</f>
        <v>21</v>
      </c>
      <c r="Q76">
        <f>prices!$F$8</f>
        <v>1.7777777777777777</v>
      </c>
      <c r="R76">
        <f t="shared" si="16"/>
        <v>37.33333333333333</v>
      </c>
      <c r="T76">
        <f>'labor worksheet'!U76</f>
        <v>27</v>
      </c>
      <c r="U76">
        <f>prices!$F$9</f>
        <v>1.1111111111111112</v>
      </c>
      <c r="V76">
        <f t="shared" si="17"/>
        <v>30</v>
      </c>
      <c r="X76">
        <f>'labor worksheet'!V76</f>
        <v>15</v>
      </c>
      <c r="Y76">
        <f>prices!$F$10</f>
        <v>0.5555555555555556</v>
      </c>
      <c r="Z76">
        <f t="shared" si="18"/>
        <v>8.333333333333334</v>
      </c>
      <c r="AB76">
        <f t="shared" si="19"/>
        <v>63</v>
      </c>
      <c r="AC76">
        <f t="shared" si="20"/>
        <v>75.66666666666666</v>
      </c>
      <c r="AD76" s="12">
        <f t="shared" si="21"/>
        <v>33.28646833210452</v>
      </c>
      <c r="AE76" s="12"/>
      <c r="AF76" s="12">
        <f t="shared" si="12"/>
        <v>89.28528135912805</v>
      </c>
      <c r="AG76" s="12">
        <f t="shared" si="22"/>
        <v>122.57174969123257</v>
      </c>
      <c r="AI76" s="6">
        <f t="shared" si="23"/>
        <v>3.1930283950617286</v>
      </c>
    </row>
    <row r="77" spans="1:35" ht="15">
      <c r="A77">
        <f>'plot data'!A77</f>
        <v>30203</v>
      </c>
      <c r="B77">
        <f>'plot data'!B77</f>
        <v>3040401</v>
      </c>
      <c r="D77">
        <f>'plot data'!G77</f>
        <v>2271.111</v>
      </c>
      <c r="E77">
        <f>D77*prices!$F$3</f>
        <v>403.75306666666665</v>
      </c>
      <c r="G77">
        <f>prices!$D$14*prices!$F$5</f>
        <v>17.77777777777778</v>
      </c>
      <c r="I77">
        <f>'plot data'!J77</f>
        <v>192.3077</v>
      </c>
      <c r="J77" s="6">
        <f>prices!$F$4</f>
        <v>0.5555555555555556</v>
      </c>
      <c r="K77">
        <f t="shared" si="13"/>
        <v>106.83761111111112</v>
      </c>
      <c r="M77">
        <f t="shared" si="14"/>
        <v>124.6153888888889</v>
      </c>
      <c r="N77">
        <f t="shared" si="15"/>
        <v>54.86979231261216</v>
      </c>
      <c r="P77">
        <f>'labor worksheet'!T77</f>
        <v>21</v>
      </c>
      <c r="Q77">
        <f>prices!$F$8</f>
        <v>1.7777777777777777</v>
      </c>
      <c r="R77">
        <f t="shared" si="16"/>
        <v>37.33333333333333</v>
      </c>
      <c r="T77">
        <f>'labor worksheet'!U77</f>
        <v>64</v>
      </c>
      <c r="U77">
        <f>prices!$F$9</f>
        <v>1.1111111111111112</v>
      </c>
      <c r="V77">
        <f t="shared" si="17"/>
        <v>71.11111111111111</v>
      </c>
      <c r="X77">
        <f>'labor worksheet'!V77</f>
        <v>34</v>
      </c>
      <c r="Y77">
        <f>prices!$F$10</f>
        <v>0.5555555555555556</v>
      </c>
      <c r="Z77">
        <f t="shared" si="18"/>
        <v>18.88888888888889</v>
      </c>
      <c r="AB77">
        <f t="shared" si="19"/>
        <v>119</v>
      </c>
      <c r="AC77">
        <f t="shared" si="20"/>
        <v>127.33333333333333</v>
      </c>
      <c r="AD77" s="12">
        <f t="shared" si="21"/>
        <v>56.06653894650386</v>
      </c>
      <c r="AE77" s="12"/>
      <c r="AF77" s="12">
        <f t="shared" si="12"/>
        <v>54.86979231261216</v>
      </c>
      <c r="AG77" s="12">
        <f t="shared" si="22"/>
        <v>110.93633125911603</v>
      </c>
      <c r="AI77" s="6">
        <f t="shared" si="23"/>
        <v>2.34569477124183</v>
      </c>
    </row>
    <row r="78" spans="1:35" ht="15">
      <c r="A78">
        <f>'plot data'!A78</f>
        <v>20103</v>
      </c>
      <c r="B78">
        <f>'plot data'!B78</f>
        <v>3120303</v>
      </c>
      <c r="D78">
        <f>'plot data'!G78</f>
        <v>2251.148</v>
      </c>
      <c r="E78">
        <f>D78*prices!$F$3</f>
        <v>400.2040888888889</v>
      </c>
      <c r="G78">
        <f>prices!$D$14*prices!$F$5</f>
        <v>17.77777777777778</v>
      </c>
      <c r="I78">
        <f>'plot data'!J78</f>
        <v>0</v>
      </c>
      <c r="J78" s="6">
        <f>prices!$F$4</f>
        <v>0.5555555555555556</v>
      </c>
      <c r="K78">
        <f t="shared" si="13"/>
        <v>0</v>
      </c>
      <c r="M78">
        <f t="shared" si="14"/>
        <v>17.77777777777778</v>
      </c>
      <c r="N78">
        <f t="shared" si="15"/>
        <v>7.897205238295205</v>
      </c>
      <c r="P78">
        <f>'labor worksheet'!T78</f>
        <v>21</v>
      </c>
      <c r="Q78">
        <f>prices!$F$8</f>
        <v>1.7777777777777777</v>
      </c>
      <c r="R78">
        <f t="shared" si="16"/>
        <v>37.33333333333333</v>
      </c>
      <c r="T78">
        <f>'labor worksheet'!U78</f>
        <v>64</v>
      </c>
      <c r="U78">
        <f>prices!$F$9</f>
        <v>1.1111111111111112</v>
      </c>
      <c r="V78">
        <f t="shared" si="17"/>
        <v>71.11111111111111</v>
      </c>
      <c r="X78">
        <f>'labor worksheet'!V78</f>
        <v>34</v>
      </c>
      <c r="Y78">
        <f>prices!$F$10</f>
        <v>0.5555555555555556</v>
      </c>
      <c r="Z78">
        <f t="shared" si="18"/>
        <v>18.88888888888889</v>
      </c>
      <c r="AB78">
        <f t="shared" si="19"/>
        <v>119</v>
      </c>
      <c r="AC78">
        <f t="shared" si="20"/>
        <v>127.33333333333333</v>
      </c>
      <c r="AD78" s="12">
        <f t="shared" si="21"/>
        <v>56.56373251928941</v>
      </c>
      <c r="AE78" s="12"/>
      <c r="AF78" s="12">
        <f t="shared" si="12"/>
        <v>7.897205238295205</v>
      </c>
      <c r="AG78" s="12">
        <f t="shared" si="22"/>
        <v>64.46093775758462</v>
      </c>
      <c r="AI78" s="6">
        <f t="shared" si="23"/>
        <v>3.213666479925304</v>
      </c>
    </row>
    <row r="79" spans="1:35" ht="15">
      <c r="A79">
        <f>'plot data'!A79</f>
        <v>30101</v>
      </c>
      <c r="B79">
        <f>'plot data'!B79</f>
        <v>1060401</v>
      </c>
      <c r="D79">
        <f>'plot data'!G79</f>
        <v>2240</v>
      </c>
      <c r="E79">
        <f>D79*prices!$F$3</f>
        <v>398.22222222222223</v>
      </c>
      <c r="G79">
        <f>prices!$D$14*prices!$F$5</f>
        <v>17.77777777777778</v>
      </c>
      <c r="I79">
        <f>'plot data'!J79</f>
        <v>0</v>
      </c>
      <c r="J79" s="6">
        <f>prices!$F$4</f>
        <v>0.5555555555555556</v>
      </c>
      <c r="K79">
        <f t="shared" si="13"/>
        <v>0</v>
      </c>
      <c r="M79">
        <f t="shared" si="14"/>
        <v>17.77777777777778</v>
      </c>
      <c r="N79">
        <f t="shared" si="15"/>
        <v>7.936507936507936</v>
      </c>
      <c r="P79">
        <f>'labor worksheet'!T79</f>
        <v>36</v>
      </c>
      <c r="Q79">
        <f>prices!$F$8</f>
        <v>1.7777777777777777</v>
      </c>
      <c r="R79">
        <f t="shared" si="16"/>
        <v>64</v>
      </c>
      <c r="T79">
        <f>'labor worksheet'!U79</f>
        <v>27</v>
      </c>
      <c r="U79">
        <f>prices!$F$9</f>
        <v>1.1111111111111112</v>
      </c>
      <c r="V79">
        <f t="shared" si="17"/>
        <v>30</v>
      </c>
      <c r="X79">
        <f>'labor worksheet'!V79</f>
        <v>0</v>
      </c>
      <c r="Y79">
        <f>prices!$F$10</f>
        <v>0.5555555555555556</v>
      </c>
      <c r="Z79">
        <f t="shared" si="18"/>
        <v>0</v>
      </c>
      <c r="AB79">
        <f t="shared" si="19"/>
        <v>63</v>
      </c>
      <c r="AC79">
        <f t="shared" si="20"/>
        <v>94</v>
      </c>
      <c r="AD79" s="12">
        <f t="shared" si="21"/>
        <v>41.96428571428571</v>
      </c>
      <c r="AE79" s="12"/>
      <c r="AF79" s="12">
        <f t="shared" si="12"/>
        <v>7.936507936507936</v>
      </c>
      <c r="AG79" s="12">
        <f t="shared" si="22"/>
        <v>49.900793650793645</v>
      </c>
      <c r="AI79" s="6">
        <f t="shared" si="23"/>
        <v>6.038800705467373</v>
      </c>
    </row>
    <row r="80" spans="1:35" ht="15">
      <c r="A80">
        <f>'plot data'!A80</f>
        <v>10304</v>
      </c>
      <c r="B80">
        <f>'plot data'!B80</f>
        <v>3070402</v>
      </c>
      <c r="D80">
        <f>'plot data'!G80</f>
        <v>2223.714</v>
      </c>
      <c r="E80">
        <f>D80*prices!$F$3</f>
        <v>395.32693333333333</v>
      </c>
      <c r="G80">
        <f>prices!$D$14*prices!$F$5</f>
        <v>17.77777777777778</v>
      </c>
      <c r="I80">
        <f>'plot data'!J80</f>
        <v>400</v>
      </c>
      <c r="J80" s="6">
        <f>prices!$F$4</f>
        <v>0.5555555555555556</v>
      </c>
      <c r="K80">
        <f t="shared" si="13"/>
        <v>222.22222222222223</v>
      </c>
      <c r="M80">
        <f t="shared" si="14"/>
        <v>240</v>
      </c>
      <c r="N80">
        <f t="shared" si="15"/>
        <v>107.92754823686859</v>
      </c>
      <c r="P80">
        <f>'labor worksheet'!T80</f>
        <v>21</v>
      </c>
      <c r="Q80">
        <f>prices!$F$8</f>
        <v>1.7777777777777777</v>
      </c>
      <c r="R80">
        <f t="shared" si="16"/>
        <v>37.33333333333333</v>
      </c>
      <c r="T80">
        <f>'labor worksheet'!U80</f>
        <v>64</v>
      </c>
      <c r="U80">
        <f>prices!$F$9</f>
        <v>1.1111111111111112</v>
      </c>
      <c r="V80">
        <f t="shared" si="17"/>
        <v>71.11111111111111</v>
      </c>
      <c r="X80">
        <f>'labor worksheet'!V80</f>
        <v>34</v>
      </c>
      <c r="Y80">
        <f>prices!$F$10</f>
        <v>0.5555555555555556</v>
      </c>
      <c r="Z80">
        <f t="shared" si="18"/>
        <v>18.88888888888889</v>
      </c>
      <c r="AB80">
        <f t="shared" si="19"/>
        <v>119</v>
      </c>
      <c r="AC80">
        <f t="shared" si="20"/>
        <v>127.33333333333333</v>
      </c>
      <c r="AD80" s="12">
        <f t="shared" si="21"/>
        <v>57.26156031456083</v>
      </c>
      <c r="AE80" s="12"/>
      <c r="AF80" s="12">
        <f t="shared" si="12"/>
        <v>107.92754823686859</v>
      </c>
      <c r="AG80" s="12">
        <f t="shared" si="22"/>
        <v>165.18910855142943</v>
      </c>
      <c r="AI80" s="6">
        <f t="shared" si="23"/>
        <v>1.3052683473389355</v>
      </c>
    </row>
    <row r="81" spans="1:35" ht="15">
      <c r="A81">
        <f>'plot data'!A81</f>
        <v>30403</v>
      </c>
      <c r="B81">
        <f>'plot data'!B81</f>
        <v>2040801</v>
      </c>
      <c r="D81">
        <f>'plot data'!G81</f>
        <v>2222.841</v>
      </c>
      <c r="E81">
        <f>D81*prices!$F$3</f>
        <v>395.17173333333335</v>
      </c>
      <c r="G81">
        <f>prices!$D$14*prices!$F$5</f>
        <v>17.77777777777778</v>
      </c>
      <c r="I81">
        <f>'plot data'!J81</f>
        <v>140</v>
      </c>
      <c r="J81" s="6">
        <f>prices!$F$4</f>
        <v>0.5555555555555556</v>
      </c>
      <c r="K81">
        <f t="shared" si="13"/>
        <v>77.77777777777779</v>
      </c>
      <c r="M81">
        <f t="shared" si="14"/>
        <v>95.55555555555557</v>
      </c>
      <c r="N81">
        <f t="shared" si="15"/>
        <v>42.98802998305123</v>
      </c>
      <c r="P81">
        <f>'labor worksheet'!T81</f>
        <v>21</v>
      </c>
      <c r="Q81">
        <f>prices!$F$8</f>
        <v>1.7777777777777777</v>
      </c>
      <c r="R81">
        <f t="shared" si="16"/>
        <v>37.33333333333333</v>
      </c>
      <c r="T81">
        <f>'labor worksheet'!U81</f>
        <v>64</v>
      </c>
      <c r="U81">
        <f>prices!$F$9</f>
        <v>1.1111111111111112</v>
      </c>
      <c r="V81">
        <f t="shared" si="17"/>
        <v>71.11111111111111</v>
      </c>
      <c r="X81">
        <f>'labor worksheet'!V81</f>
        <v>34</v>
      </c>
      <c r="Y81">
        <f>prices!$F$10</f>
        <v>0.5555555555555556</v>
      </c>
      <c r="Z81">
        <f t="shared" si="18"/>
        <v>18.88888888888889</v>
      </c>
      <c r="AB81">
        <f t="shared" si="19"/>
        <v>119</v>
      </c>
      <c r="AC81">
        <f t="shared" si="20"/>
        <v>127.33333333333333</v>
      </c>
      <c r="AD81" s="12">
        <f t="shared" si="21"/>
        <v>57.28404925648453</v>
      </c>
      <c r="AE81" s="12"/>
      <c r="AF81" s="12">
        <f t="shared" si="12"/>
        <v>42.98802998305123</v>
      </c>
      <c r="AG81" s="12">
        <f t="shared" si="22"/>
        <v>100.27207923953576</v>
      </c>
      <c r="AI81" s="6">
        <f t="shared" si="23"/>
        <v>2.517783006535948</v>
      </c>
    </row>
    <row r="82" spans="1:35" ht="15">
      <c r="A82">
        <f>'plot data'!A82</f>
        <v>10303</v>
      </c>
      <c r="B82">
        <f>'plot data'!B82</f>
        <v>3010501</v>
      </c>
      <c r="D82">
        <f>'plot data'!G82</f>
        <v>2213.953</v>
      </c>
      <c r="E82">
        <f>D82*prices!$F$3</f>
        <v>393.59164444444446</v>
      </c>
      <c r="G82">
        <f>prices!$D$14*prices!$F$5</f>
        <v>17.77777777777778</v>
      </c>
      <c r="I82">
        <f>'plot data'!J82</f>
        <v>400</v>
      </c>
      <c r="J82" s="6">
        <f>prices!$F$4</f>
        <v>0.5555555555555556</v>
      </c>
      <c r="K82">
        <f t="shared" si="13"/>
        <v>222.22222222222223</v>
      </c>
      <c r="M82">
        <f t="shared" si="14"/>
        <v>240</v>
      </c>
      <c r="N82">
        <f t="shared" si="15"/>
        <v>108.40338525704928</v>
      </c>
      <c r="P82">
        <f>'labor worksheet'!T82</f>
        <v>21</v>
      </c>
      <c r="Q82">
        <f>prices!$F$8</f>
        <v>1.7777777777777777</v>
      </c>
      <c r="R82">
        <f t="shared" si="16"/>
        <v>37.33333333333333</v>
      </c>
      <c r="T82">
        <f>'labor worksheet'!U82</f>
        <v>64</v>
      </c>
      <c r="U82">
        <f>prices!$F$9</f>
        <v>1.1111111111111112</v>
      </c>
      <c r="V82">
        <f t="shared" si="17"/>
        <v>71.11111111111111</v>
      </c>
      <c r="X82">
        <f>'labor worksheet'!V82</f>
        <v>34</v>
      </c>
      <c r="Y82">
        <f>prices!$F$10</f>
        <v>0.5555555555555556</v>
      </c>
      <c r="Z82">
        <f t="shared" si="18"/>
        <v>18.88888888888889</v>
      </c>
      <c r="AB82">
        <f t="shared" si="19"/>
        <v>119</v>
      </c>
      <c r="AC82">
        <f t="shared" si="20"/>
        <v>127.33333333333333</v>
      </c>
      <c r="AD82" s="12">
        <f t="shared" si="21"/>
        <v>57.514018289156695</v>
      </c>
      <c r="AE82" s="12"/>
      <c r="AF82" s="12">
        <f t="shared" si="12"/>
        <v>108.40338525704928</v>
      </c>
      <c r="AG82" s="12">
        <f t="shared" si="22"/>
        <v>165.91740354620597</v>
      </c>
      <c r="AI82" s="6">
        <f t="shared" si="23"/>
        <v>1.2906860877684407</v>
      </c>
    </row>
    <row r="83" spans="1:35" ht="15">
      <c r="A83">
        <f>'plot data'!A83</f>
        <v>20502</v>
      </c>
      <c r="B83">
        <f>'plot data'!B83</f>
        <v>3030905</v>
      </c>
      <c r="D83">
        <f>'plot data'!G83</f>
        <v>2200</v>
      </c>
      <c r="E83">
        <f>D83*prices!$F$3</f>
        <v>391.11111111111114</v>
      </c>
      <c r="G83">
        <f>prices!$D$14*prices!$F$5</f>
        <v>17.77777777777778</v>
      </c>
      <c r="I83">
        <f>'plot data'!J83</f>
        <v>0</v>
      </c>
      <c r="J83" s="6">
        <f>prices!$F$4</f>
        <v>0.5555555555555556</v>
      </c>
      <c r="K83">
        <f t="shared" si="13"/>
        <v>0</v>
      </c>
      <c r="M83">
        <f t="shared" si="14"/>
        <v>17.77777777777778</v>
      </c>
      <c r="N83">
        <f t="shared" si="15"/>
        <v>8.080808080808081</v>
      </c>
      <c r="P83">
        <f>'labor worksheet'!T83</f>
        <v>21</v>
      </c>
      <c r="Q83">
        <f>prices!$F$8</f>
        <v>1.7777777777777777</v>
      </c>
      <c r="R83">
        <f t="shared" si="16"/>
        <v>37.33333333333333</v>
      </c>
      <c r="T83">
        <f>'labor worksheet'!U83</f>
        <v>27</v>
      </c>
      <c r="U83">
        <f>prices!$F$9</f>
        <v>1.1111111111111112</v>
      </c>
      <c r="V83">
        <f t="shared" si="17"/>
        <v>30</v>
      </c>
      <c r="X83">
        <f>'labor worksheet'!V83</f>
        <v>15</v>
      </c>
      <c r="Y83">
        <f>prices!$F$10</f>
        <v>0.5555555555555556</v>
      </c>
      <c r="Z83">
        <f t="shared" si="18"/>
        <v>8.333333333333334</v>
      </c>
      <c r="AB83">
        <f t="shared" si="19"/>
        <v>63</v>
      </c>
      <c r="AC83">
        <f t="shared" si="20"/>
        <v>75.66666666666666</v>
      </c>
      <c r="AD83" s="12">
        <f t="shared" si="21"/>
        <v>34.393939393939384</v>
      </c>
      <c r="AE83" s="12"/>
      <c r="AF83" s="12">
        <f t="shared" si="12"/>
        <v>8.080808080808081</v>
      </c>
      <c r="AG83" s="12">
        <f t="shared" si="22"/>
        <v>42.47474747474747</v>
      </c>
      <c r="AI83" s="6">
        <f t="shared" si="23"/>
        <v>5.9259259259259265</v>
      </c>
    </row>
    <row r="84" spans="1:35" ht="15">
      <c r="A84">
        <f>'plot data'!A84</f>
        <v>10503</v>
      </c>
      <c r="B84">
        <f>'plot data'!B84</f>
        <v>1050101</v>
      </c>
      <c r="D84">
        <f>'plot data'!G84</f>
        <v>2179.572</v>
      </c>
      <c r="E84">
        <f>D84*prices!$F$3</f>
        <v>387.4794666666667</v>
      </c>
      <c r="G84">
        <f>prices!$D$14*prices!$F$5</f>
        <v>17.77777777777778</v>
      </c>
      <c r="I84">
        <f>'plot data'!J84</f>
        <v>0</v>
      </c>
      <c r="J84" s="6">
        <f>prices!$F$4</f>
        <v>0.5555555555555556</v>
      </c>
      <c r="K84">
        <f t="shared" si="13"/>
        <v>0</v>
      </c>
      <c r="M84">
        <f t="shared" si="14"/>
        <v>17.77777777777778</v>
      </c>
      <c r="N84">
        <f t="shared" si="15"/>
        <v>8.156545311546385</v>
      </c>
      <c r="P84">
        <f>'labor worksheet'!T84</f>
        <v>36</v>
      </c>
      <c r="Q84">
        <f>prices!$F$8</f>
        <v>1.7777777777777777</v>
      </c>
      <c r="R84">
        <f t="shared" si="16"/>
        <v>64</v>
      </c>
      <c r="T84">
        <f>'labor worksheet'!U84</f>
        <v>27</v>
      </c>
      <c r="U84">
        <f>prices!$F$9</f>
        <v>1.1111111111111112</v>
      </c>
      <c r="V84">
        <f t="shared" si="17"/>
        <v>30</v>
      </c>
      <c r="X84">
        <f>'labor worksheet'!V84</f>
        <v>0</v>
      </c>
      <c r="Y84">
        <f>prices!$F$10</f>
        <v>0.5555555555555556</v>
      </c>
      <c r="Z84">
        <f t="shared" si="18"/>
        <v>0</v>
      </c>
      <c r="AB84">
        <f t="shared" si="19"/>
        <v>63</v>
      </c>
      <c r="AC84">
        <f t="shared" si="20"/>
        <v>94</v>
      </c>
      <c r="AD84" s="12">
        <f t="shared" si="21"/>
        <v>43.127733334801505</v>
      </c>
      <c r="AE84" s="12"/>
      <c r="AF84" s="12">
        <f t="shared" si="12"/>
        <v>8.156545311546385</v>
      </c>
      <c r="AG84" s="12">
        <f t="shared" si="22"/>
        <v>51.284278646347886</v>
      </c>
      <c r="AI84" s="6">
        <f t="shared" si="23"/>
        <v>5.86828077601411</v>
      </c>
    </row>
    <row r="85" spans="1:35" ht="15">
      <c r="A85">
        <f>'plot data'!A85</f>
        <v>30203</v>
      </c>
      <c r="B85">
        <f>'plot data'!B85</f>
        <v>3040508</v>
      </c>
      <c r="D85">
        <f>'plot data'!G85</f>
        <v>2163.09</v>
      </c>
      <c r="E85">
        <f>D85*prices!$F$3</f>
        <v>384.5493333333334</v>
      </c>
      <c r="G85">
        <f>prices!$D$14*prices!$F$5</f>
        <v>17.77777777777778</v>
      </c>
      <c r="I85">
        <f>'plot data'!J85</f>
        <v>0</v>
      </c>
      <c r="J85" s="6">
        <f>prices!$F$4</f>
        <v>0.5555555555555556</v>
      </c>
      <c r="K85">
        <f t="shared" si="13"/>
        <v>0</v>
      </c>
      <c r="M85">
        <f t="shared" si="14"/>
        <v>17.77777777777778</v>
      </c>
      <c r="N85">
        <f t="shared" si="15"/>
        <v>8.21869537456961</v>
      </c>
      <c r="P85">
        <f>'labor worksheet'!T85</f>
        <v>36</v>
      </c>
      <c r="Q85">
        <f>prices!$F$8</f>
        <v>1.7777777777777777</v>
      </c>
      <c r="R85">
        <f t="shared" si="16"/>
        <v>64</v>
      </c>
      <c r="T85">
        <f>'labor worksheet'!U85</f>
        <v>27</v>
      </c>
      <c r="U85">
        <f>prices!$F$9</f>
        <v>1.1111111111111112</v>
      </c>
      <c r="V85">
        <f t="shared" si="17"/>
        <v>30</v>
      </c>
      <c r="X85">
        <f>'labor worksheet'!V85</f>
        <v>0</v>
      </c>
      <c r="Y85">
        <f>prices!$F$10</f>
        <v>0.5555555555555556</v>
      </c>
      <c r="Z85">
        <f t="shared" si="18"/>
        <v>0</v>
      </c>
      <c r="AB85">
        <f t="shared" si="19"/>
        <v>63</v>
      </c>
      <c r="AC85">
        <f t="shared" si="20"/>
        <v>94</v>
      </c>
      <c r="AD85" s="12">
        <f t="shared" si="21"/>
        <v>43.45635179303681</v>
      </c>
      <c r="AE85" s="12"/>
      <c r="AF85" s="12">
        <f t="shared" si="12"/>
        <v>8.21869537456961</v>
      </c>
      <c r="AG85" s="12">
        <f t="shared" si="22"/>
        <v>51.67504716760642</v>
      </c>
      <c r="AI85" s="6">
        <f t="shared" si="23"/>
        <v>5.821770723104057</v>
      </c>
    </row>
    <row r="86" spans="1:35" ht="15">
      <c r="A86">
        <f>'plot data'!A86</f>
        <v>10202</v>
      </c>
      <c r="B86">
        <f>'plot data'!B86</f>
        <v>3030303</v>
      </c>
      <c r="D86">
        <f>'plot data'!G86</f>
        <v>2124.661</v>
      </c>
      <c r="E86">
        <f>D86*prices!$F$3</f>
        <v>377.71751111111115</v>
      </c>
      <c r="G86">
        <f>prices!$D$14*prices!$F$5</f>
        <v>17.77777777777778</v>
      </c>
      <c r="I86">
        <f>'plot data'!J86</f>
        <v>409.8361</v>
      </c>
      <c r="J86" s="6">
        <f>prices!$F$4</f>
        <v>0.5555555555555556</v>
      </c>
      <c r="K86">
        <f t="shared" si="13"/>
        <v>227.68672222222222</v>
      </c>
      <c r="M86">
        <f t="shared" si="14"/>
        <v>245.4645</v>
      </c>
      <c r="N86">
        <f t="shared" si="15"/>
        <v>115.53113649659875</v>
      </c>
      <c r="P86">
        <f>'labor worksheet'!T86</f>
        <v>21</v>
      </c>
      <c r="Q86">
        <f>prices!$F$8</f>
        <v>1.7777777777777777</v>
      </c>
      <c r="R86">
        <f t="shared" si="16"/>
        <v>37.33333333333333</v>
      </c>
      <c r="T86">
        <f>'labor worksheet'!U86</f>
        <v>27</v>
      </c>
      <c r="U86">
        <f>prices!$F$9</f>
        <v>1.1111111111111112</v>
      </c>
      <c r="V86">
        <f t="shared" si="17"/>
        <v>30</v>
      </c>
      <c r="X86">
        <f>'labor worksheet'!V86</f>
        <v>15</v>
      </c>
      <c r="Y86">
        <f>prices!$F$10</f>
        <v>0.5555555555555556</v>
      </c>
      <c r="Z86">
        <f t="shared" si="18"/>
        <v>8.333333333333334</v>
      </c>
      <c r="AB86">
        <f t="shared" si="19"/>
        <v>63</v>
      </c>
      <c r="AC86">
        <f t="shared" si="20"/>
        <v>75.66666666666666</v>
      </c>
      <c r="AD86" s="12">
        <f t="shared" si="21"/>
        <v>35.613524541875925</v>
      </c>
      <c r="AE86" s="12"/>
      <c r="AF86" s="12">
        <f t="shared" si="12"/>
        <v>115.53113649659875</v>
      </c>
      <c r="AG86" s="12">
        <f t="shared" si="22"/>
        <v>151.14466103847468</v>
      </c>
      <c r="AI86" s="6">
        <f t="shared" si="23"/>
        <v>2.099254144620812</v>
      </c>
    </row>
    <row r="87" spans="1:35" ht="15">
      <c r="A87">
        <f>'plot data'!A87</f>
        <v>20107</v>
      </c>
      <c r="B87">
        <f>'plot data'!B87</f>
        <v>3010304</v>
      </c>
      <c r="D87">
        <f>'plot data'!G87</f>
        <v>2059.85</v>
      </c>
      <c r="E87">
        <f>D87*prices!$F$3</f>
        <v>366.19555555555553</v>
      </c>
      <c r="G87">
        <f>prices!$D$14*prices!$F$5</f>
        <v>17.77777777777778</v>
      </c>
      <c r="I87">
        <f>'plot data'!J87</f>
        <v>400</v>
      </c>
      <c r="J87" s="6">
        <f>prices!$F$4</f>
        <v>0.5555555555555556</v>
      </c>
      <c r="K87">
        <f t="shared" si="13"/>
        <v>222.22222222222223</v>
      </c>
      <c r="M87">
        <f t="shared" si="14"/>
        <v>240</v>
      </c>
      <c r="N87">
        <f t="shared" si="15"/>
        <v>116.51333834987986</v>
      </c>
      <c r="P87">
        <f>'labor worksheet'!T87</f>
        <v>21</v>
      </c>
      <c r="Q87">
        <f>prices!$F$8</f>
        <v>1.7777777777777777</v>
      </c>
      <c r="R87">
        <f t="shared" si="16"/>
        <v>37.33333333333333</v>
      </c>
      <c r="T87">
        <f>'labor worksheet'!U87</f>
        <v>64</v>
      </c>
      <c r="U87">
        <f>prices!$F$9</f>
        <v>1.1111111111111112</v>
      </c>
      <c r="V87">
        <f t="shared" si="17"/>
        <v>71.11111111111111</v>
      </c>
      <c r="X87">
        <f>'labor worksheet'!V87</f>
        <v>34</v>
      </c>
      <c r="Y87">
        <f>prices!$F$10</f>
        <v>0.5555555555555556</v>
      </c>
      <c r="Z87">
        <f t="shared" si="18"/>
        <v>18.88888888888889</v>
      </c>
      <c r="AB87">
        <f t="shared" si="19"/>
        <v>119</v>
      </c>
      <c r="AC87">
        <f t="shared" si="20"/>
        <v>127.33333333333333</v>
      </c>
      <c r="AD87" s="12">
        <f t="shared" si="21"/>
        <v>61.816798957852924</v>
      </c>
      <c r="AE87" s="12"/>
      <c r="AF87" s="12">
        <f t="shared" si="12"/>
        <v>116.51333834987986</v>
      </c>
      <c r="AG87" s="12">
        <f t="shared" si="22"/>
        <v>178.3301373077328</v>
      </c>
      <c r="AI87" s="6">
        <f t="shared" si="23"/>
        <v>1.0604668534080297</v>
      </c>
    </row>
    <row r="88" spans="1:35" ht="15">
      <c r="A88">
        <f>'plot data'!A88</f>
        <v>20105</v>
      </c>
      <c r="B88">
        <f>'plot data'!B88</f>
        <v>3100802</v>
      </c>
      <c r="D88">
        <f>'plot data'!G88</f>
        <v>2050.209</v>
      </c>
      <c r="E88">
        <f>D88*prices!$F$3</f>
        <v>364.48159999999996</v>
      </c>
      <c r="G88">
        <f>prices!$D$14*prices!$F$5</f>
        <v>17.77777777777778</v>
      </c>
      <c r="I88">
        <f>'plot data'!J88</f>
        <v>0</v>
      </c>
      <c r="J88" s="6">
        <f>prices!$F$4</f>
        <v>0.5555555555555556</v>
      </c>
      <c r="K88">
        <f t="shared" si="13"/>
        <v>0</v>
      </c>
      <c r="M88">
        <f t="shared" si="14"/>
        <v>17.77777777777778</v>
      </c>
      <c r="N88">
        <f t="shared" si="15"/>
        <v>8.671202681179228</v>
      </c>
      <c r="P88">
        <f>'labor worksheet'!T88</f>
        <v>21</v>
      </c>
      <c r="Q88">
        <f>prices!$F$8</f>
        <v>1.7777777777777777</v>
      </c>
      <c r="R88">
        <f t="shared" si="16"/>
        <v>37.33333333333333</v>
      </c>
      <c r="T88">
        <f>'labor worksheet'!U88</f>
        <v>64</v>
      </c>
      <c r="U88">
        <f>prices!$F$9</f>
        <v>1.1111111111111112</v>
      </c>
      <c r="V88">
        <f t="shared" si="17"/>
        <v>71.11111111111111</v>
      </c>
      <c r="X88">
        <f>'labor worksheet'!V88</f>
        <v>34</v>
      </c>
      <c r="Y88">
        <f>prices!$F$10</f>
        <v>0.5555555555555556</v>
      </c>
      <c r="Z88">
        <f t="shared" si="18"/>
        <v>18.88888888888889</v>
      </c>
      <c r="AB88">
        <f t="shared" si="19"/>
        <v>119</v>
      </c>
      <c r="AC88">
        <f t="shared" si="20"/>
        <v>127.33333333333333</v>
      </c>
      <c r="AD88" s="12">
        <f t="shared" si="21"/>
        <v>62.1074892039462</v>
      </c>
      <c r="AE88" s="12"/>
      <c r="AF88" s="12">
        <f t="shared" si="12"/>
        <v>8.671202681179228</v>
      </c>
      <c r="AG88" s="12">
        <f t="shared" si="22"/>
        <v>70.77869188512543</v>
      </c>
      <c r="AI88" s="6">
        <f t="shared" si="23"/>
        <v>2.9134774976657325</v>
      </c>
    </row>
    <row r="89" spans="1:35" ht="15">
      <c r="A89">
        <f>'plot data'!A89</f>
        <v>30404</v>
      </c>
      <c r="B89">
        <f>'plot data'!B89</f>
        <v>2020104</v>
      </c>
      <c r="D89">
        <f>'plot data'!G89</f>
        <v>2041.068</v>
      </c>
      <c r="E89">
        <f>D89*prices!$F$3</f>
        <v>362.85653333333335</v>
      </c>
      <c r="G89">
        <f>prices!$D$14*prices!$F$5</f>
        <v>17.77777777777778</v>
      </c>
      <c r="I89">
        <f>'plot data'!J89</f>
        <v>300</v>
      </c>
      <c r="J89" s="6">
        <f>prices!$F$4</f>
        <v>0.5555555555555556</v>
      </c>
      <c r="K89">
        <f t="shared" si="13"/>
        <v>166.66666666666669</v>
      </c>
      <c r="M89">
        <f t="shared" si="14"/>
        <v>184.44444444444446</v>
      </c>
      <c r="N89">
        <f t="shared" si="15"/>
        <v>90.36663376450196</v>
      </c>
      <c r="P89">
        <f>'labor worksheet'!T89</f>
        <v>21</v>
      </c>
      <c r="Q89">
        <f>prices!$F$8</f>
        <v>1.7777777777777777</v>
      </c>
      <c r="R89">
        <f t="shared" si="16"/>
        <v>37.33333333333333</v>
      </c>
      <c r="T89">
        <f>'labor worksheet'!U89</f>
        <v>27</v>
      </c>
      <c r="U89">
        <f>prices!$F$9</f>
        <v>1.1111111111111112</v>
      </c>
      <c r="V89">
        <f t="shared" si="17"/>
        <v>30</v>
      </c>
      <c r="X89">
        <f>'labor worksheet'!V89</f>
        <v>15</v>
      </c>
      <c r="Y89">
        <f>prices!$F$10</f>
        <v>0.5555555555555556</v>
      </c>
      <c r="Z89">
        <f t="shared" si="18"/>
        <v>8.333333333333334</v>
      </c>
      <c r="AB89">
        <f t="shared" si="19"/>
        <v>63</v>
      </c>
      <c r="AC89">
        <f t="shared" si="20"/>
        <v>75.66666666666666</v>
      </c>
      <c r="AD89" s="12">
        <f t="shared" si="21"/>
        <v>37.07209493591916</v>
      </c>
      <c r="AE89" s="12"/>
      <c r="AF89" s="12">
        <f t="shared" si="12"/>
        <v>90.36663376450196</v>
      </c>
      <c r="AG89" s="12">
        <f t="shared" si="22"/>
        <v>127.43872870042111</v>
      </c>
      <c r="AI89" s="6">
        <f t="shared" si="23"/>
        <v>2.8319379188712523</v>
      </c>
    </row>
    <row r="90" spans="1:35" ht="15">
      <c r="A90">
        <f>'plot data'!A90</f>
        <v>30302</v>
      </c>
      <c r="B90">
        <f>'plot data'!B90</f>
        <v>3080606</v>
      </c>
      <c r="D90">
        <f>'plot data'!G90</f>
        <v>2026.316</v>
      </c>
      <c r="E90">
        <f>D90*prices!$F$3</f>
        <v>360.23395555555555</v>
      </c>
      <c r="G90">
        <f>prices!$D$14*prices!$F$5</f>
        <v>17.77777777777778</v>
      </c>
      <c r="I90">
        <f>'plot data'!J90</f>
        <v>125</v>
      </c>
      <c r="J90" s="6">
        <f>prices!$F$4</f>
        <v>0.5555555555555556</v>
      </c>
      <c r="K90">
        <f t="shared" si="13"/>
        <v>69.44444444444444</v>
      </c>
      <c r="M90">
        <f t="shared" si="14"/>
        <v>87.22222222222223</v>
      </c>
      <c r="N90">
        <f t="shared" si="15"/>
        <v>43.04472857255345</v>
      </c>
      <c r="P90">
        <f>'labor worksheet'!T90</f>
        <v>36</v>
      </c>
      <c r="Q90">
        <f>prices!$F$8</f>
        <v>1.7777777777777777</v>
      </c>
      <c r="R90">
        <f t="shared" si="16"/>
        <v>64</v>
      </c>
      <c r="T90">
        <f>'labor worksheet'!U90</f>
        <v>27</v>
      </c>
      <c r="U90">
        <f>prices!$F$9</f>
        <v>1.1111111111111112</v>
      </c>
      <c r="V90">
        <f t="shared" si="17"/>
        <v>30</v>
      </c>
      <c r="X90">
        <f>'labor worksheet'!V90</f>
        <v>0</v>
      </c>
      <c r="Y90">
        <f>prices!$F$10</f>
        <v>0.5555555555555556</v>
      </c>
      <c r="Z90">
        <f t="shared" si="18"/>
        <v>0</v>
      </c>
      <c r="AB90">
        <f t="shared" si="19"/>
        <v>63</v>
      </c>
      <c r="AC90">
        <f t="shared" si="20"/>
        <v>94</v>
      </c>
      <c r="AD90" s="12">
        <f t="shared" si="21"/>
        <v>46.38960556991111</v>
      </c>
      <c r="AE90" s="12"/>
      <c r="AF90" s="12">
        <f t="shared" si="12"/>
        <v>43.04472857255345</v>
      </c>
      <c r="AG90" s="12">
        <f t="shared" si="22"/>
        <v>89.43433414246456</v>
      </c>
      <c r="AI90" s="6">
        <f t="shared" si="23"/>
        <v>4.333519576719577</v>
      </c>
    </row>
    <row r="91" spans="1:35" ht="15">
      <c r="A91">
        <f>'plot data'!A91</f>
        <v>30208</v>
      </c>
      <c r="B91">
        <f>'plot data'!B91</f>
        <v>1030303</v>
      </c>
      <c r="D91">
        <f>'plot data'!G91</f>
        <v>2000</v>
      </c>
      <c r="E91">
        <f>D91*prices!$F$3</f>
        <v>355.55555555555554</v>
      </c>
      <c r="G91">
        <f>prices!$D$14*prices!$F$5</f>
        <v>17.77777777777778</v>
      </c>
      <c r="I91">
        <f>'plot data'!J91</f>
        <v>200</v>
      </c>
      <c r="J91" s="6">
        <f>prices!$F$4</f>
        <v>0.5555555555555556</v>
      </c>
      <c r="K91">
        <f t="shared" si="13"/>
        <v>111.11111111111111</v>
      </c>
      <c r="M91">
        <f t="shared" si="14"/>
        <v>128.88888888888889</v>
      </c>
      <c r="N91">
        <f t="shared" si="15"/>
        <v>64.44444444444444</v>
      </c>
      <c r="P91">
        <f>'labor worksheet'!T91</f>
        <v>21</v>
      </c>
      <c r="Q91">
        <f>prices!$F$8</f>
        <v>1.7777777777777777</v>
      </c>
      <c r="R91">
        <f t="shared" si="16"/>
        <v>37.33333333333333</v>
      </c>
      <c r="T91">
        <f>'labor worksheet'!U91</f>
        <v>27</v>
      </c>
      <c r="U91">
        <f>prices!$F$9</f>
        <v>1.1111111111111112</v>
      </c>
      <c r="V91">
        <f t="shared" si="17"/>
        <v>30</v>
      </c>
      <c r="X91">
        <f>'labor worksheet'!V91</f>
        <v>15</v>
      </c>
      <c r="Y91">
        <f>prices!$F$10</f>
        <v>0.5555555555555556</v>
      </c>
      <c r="Z91">
        <f t="shared" si="18"/>
        <v>8.333333333333334</v>
      </c>
      <c r="AB91">
        <f t="shared" si="19"/>
        <v>63</v>
      </c>
      <c r="AC91">
        <f t="shared" si="20"/>
        <v>75.66666666666666</v>
      </c>
      <c r="AD91" s="12">
        <f t="shared" si="21"/>
        <v>37.83333333333333</v>
      </c>
      <c r="AE91" s="12"/>
      <c r="AF91" s="12">
        <f t="shared" si="12"/>
        <v>64.44444444444444</v>
      </c>
      <c r="AG91" s="12">
        <f t="shared" si="22"/>
        <v>102.27777777777777</v>
      </c>
      <c r="AI91" s="6">
        <f t="shared" si="23"/>
        <v>3.5978835978835977</v>
      </c>
    </row>
    <row r="92" spans="1:35" ht="15">
      <c r="A92">
        <f>'plot data'!A92</f>
        <v>30208</v>
      </c>
      <c r="B92">
        <f>'plot data'!B92</f>
        <v>3100402</v>
      </c>
      <c r="D92">
        <f>'plot data'!G92</f>
        <v>2000</v>
      </c>
      <c r="E92">
        <f>D92*prices!$F$3</f>
        <v>355.55555555555554</v>
      </c>
      <c r="G92">
        <f>prices!$D$14*prices!$F$5</f>
        <v>17.77777777777778</v>
      </c>
      <c r="I92">
        <f>'plot data'!J92</f>
        <v>200</v>
      </c>
      <c r="J92" s="6">
        <f>prices!$F$4</f>
        <v>0.5555555555555556</v>
      </c>
      <c r="K92">
        <f t="shared" si="13"/>
        <v>111.11111111111111</v>
      </c>
      <c r="M92">
        <f t="shared" si="14"/>
        <v>128.88888888888889</v>
      </c>
      <c r="N92">
        <f t="shared" si="15"/>
        <v>64.44444444444444</v>
      </c>
      <c r="P92">
        <f>'labor worksheet'!T92</f>
        <v>21</v>
      </c>
      <c r="Q92">
        <f>prices!$F$8</f>
        <v>1.7777777777777777</v>
      </c>
      <c r="R92">
        <f t="shared" si="16"/>
        <v>37.33333333333333</v>
      </c>
      <c r="T92">
        <f>'labor worksheet'!U92</f>
        <v>64</v>
      </c>
      <c r="U92">
        <f>prices!$F$9</f>
        <v>1.1111111111111112</v>
      </c>
      <c r="V92">
        <f t="shared" si="17"/>
        <v>71.11111111111111</v>
      </c>
      <c r="X92">
        <f>'labor worksheet'!V92</f>
        <v>34</v>
      </c>
      <c r="Y92">
        <f>prices!$F$10</f>
        <v>0.5555555555555556</v>
      </c>
      <c r="Z92">
        <f t="shared" si="18"/>
        <v>18.88888888888889</v>
      </c>
      <c r="AB92">
        <f t="shared" si="19"/>
        <v>119</v>
      </c>
      <c r="AC92">
        <f t="shared" si="20"/>
        <v>127.33333333333333</v>
      </c>
      <c r="AD92" s="12">
        <f t="shared" si="21"/>
        <v>63.666666666666664</v>
      </c>
      <c r="AE92" s="12"/>
      <c r="AF92" s="12">
        <f t="shared" si="12"/>
        <v>64.44444444444444</v>
      </c>
      <c r="AG92" s="12">
        <f t="shared" si="22"/>
        <v>128.11111111111111</v>
      </c>
      <c r="AI92" s="6">
        <f t="shared" si="23"/>
        <v>1.9047619047619047</v>
      </c>
    </row>
    <row r="93" spans="1:35" ht="15">
      <c r="A93">
        <f>'plot data'!A93</f>
        <v>30701</v>
      </c>
      <c r="B93">
        <f>'plot data'!B93</f>
        <v>1060602</v>
      </c>
      <c r="D93">
        <f>'plot data'!G93</f>
        <v>2000</v>
      </c>
      <c r="E93">
        <f>D93*prices!$F$3</f>
        <v>355.55555555555554</v>
      </c>
      <c r="G93">
        <f>prices!$D$14*prices!$F$5</f>
        <v>17.77777777777778</v>
      </c>
      <c r="I93">
        <f>'plot data'!J93</f>
        <v>400</v>
      </c>
      <c r="J93" s="6">
        <f>prices!$F$4</f>
        <v>0.5555555555555556</v>
      </c>
      <c r="K93">
        <f t="shared" si="13"/>
        <v>222.22222222222223</v>
      </c>
      <c r="M93">
        <f t="shared" si="14"/>
        <v>240</v>
      </c>
      <c r="N93">
        <f t="shared" si="15"/>
        <v>120</v>
      </c>
      <c r="P93">
        <f>'labor worksheet'!T93</f>
        <v>21</v>
      </c>
      <c r="Q93">
        <f>prices!$F$8</f>
        <v>1.7777777777777777</v>
      </c>
      <c r="R93">
        <f t="shared" si="16"/>
        <v>37.33333333333333</v>
      </c>
      <c r="T93">
        <f>'labor worksheet'!U93</f>
        <v>64</v>
      </c>
      <c r="U93">
        <f>prices!$F$9</f>
        <v>1.1111111111111112</v>
      </c>
      <c r="V93">
        <f t="shared" si="17"/>
        <v>71.11111111111111</v>
      </c>
      <c r="X93">
        <f>'labor worksheet'!V93</f>
        <v>34</v>
      </c>
      <c r="Y93">
        <f>prices!$F$10</f>
        <v>0.5555555555555556</v>
      </c>
      <c r="Z93">
        <f t="shared" si="18"/>
        <v>18.88888888888889</v>
      </c>
      <c r="AB93">
        <f t="shared" si="19"/>
        <v>119</v>
      </c>
      <c r="AC93">
        <f t="shared" si="20"/>
        <v>127.33333333333333</v>
      </c>
      <c r="AD93" s="12">
        <f t="shared" si="21"/>
        <v>63.666666666666664</v>
      </c>
      <c r="AE93" s="12"/>
      <c r="AF93" s="12">
        <f t="shared" si="12"/>
        <v>120</v>
      </c>
      <c r="AG93" s="12">
        <f t="shared" si="22"/>
        <v>183.66666666666666</v>
      </c>
      <c r="AI93" s="6">
        <f t="shared" si="23"/>
        <v>0.9710550887021474</v>
      </c>
    </row>
    <row r="94" spans="1:35" ht="15">
      <c r="A94">
        <f>'plot data'!A94</f>
        <v>30205</v>
      </c>
      <c r="B94">
        <f>'plot data'!B94</f>
        <v>3030104</v>
      </c>
      <c r="D94">
        <f>'plot data'!G94</f>
        <v>2000</v>
      </c>
      <c r="E94">
        <f>D94*prices!$F$3</f>
        <v>355.55555555555554</v>
      </c>
      <c r="G94">
        <f>prices!$D$14*prices!$F$5</f>
        <v>17.77777777777778</v>
      </c>
      <c r="I94">
        <f>'plot data'!J94</f>
        <v>100</v>
      </c>
      <c r="J94" s="6">
        <f>prices!$F$4</f>
        <v>0.5555555555555556</v>
      </c>
      <c r="K94">
        <f t="shared" si="13"/>
        <v>55.55555555555556</v>
      </c>
      <c r="M94">
        <f t="shared" si="14"/>
        <v>73.33333333333334</v>
      </c>
      <c r="N94">
        <f t="shared" si="15"/>
        <v>36.66666666666667</v>
      </c>
      <c r="P94">
        <f>'labor worksheet'!T94</f>
        <v>36</v>
      </c>
      <c r="Q94">
        <f>prices!$F$8</f>
        <v>1.7777777777777777</v>
      </c>
      <c r="R94">
        <f t="shared" si="16"/>
        <v>64</v>
      </c>
      <c r="T94">
        <f>'labor worksheet'!U94</f>
        <v>27</v>
      </c>
      <c r="U94">
        <f>prices!$F$9</f>
        <v>1.1111111111111112</v>
      </c>
      <c r="V94">
        <f t="shared" si="17"/>
        <v>30</v>
      </c>
      <c r="X94">
        <f>'labor worksheet'!V94</f>
        <v>0</v>
      </c>
      <c r="Y94">
        <f>prices!$F$10</f>
        <v>0.5555555555555556</v>
      </c>
      <c r="Z94">
        <f t="shared" si="18"/>
        <v>0</v>
      </c>
      <c r="AB94">
        <f t="shared" si="19"/>
        <v>63</v>
      </c>
      <c r="AC94">
        <f t="shared" si="20"/>
        <v>94</v>
      </c>
      <c r="AD94" s="12">
        <f t="shared" si="21"/>
        <v>47</v>
      </c>
      <c r="AE94" s="12"/>
      <c r="AF94" s="12">
        <f t="shared" si="12"/>
        <v>36.66666666666667</v>
      </c>
      <c r="AG94" s="12">
        <f t="shared" si="22"/>
        <v>83.66666666666667</v>
      </c>
      <c r="AI94" s="6">
        <f t="shared" si="23"/>
        <v>4.4797178130511455</v>
      </c>
    </row>
    <row r="95" spans="1:35" ht="15">
      <c r="A95">
        <f>'plot data'!A95</f>
        <v>10402</v>
      </c>
      <c r="B95">
        <f>'plot data'!B95</f>
        <v>3040511</v>
      </c>
      <c r="D95">
        <f>'plot data'!G95</f>
        <v>2000</v>
      </c>
      <c r="E95">
        <f>D95*prices!$F$3</f>
        <v>355.55555555555554</v>
      </c>
      <c r="G95">
        <f>prices!$D$14*prices!$F$5</f>
        <v>17.77777777777778</v>
      </c>
      <c r="I95">
        <f>'plot data'!J95</f>
        <v>0</v>
      </c>
      <c r="J95" s="6">
        <f>prices!$F$4</f>
        <v>0.5555555555555556</v>
      </c>
      <c r="K95">
        <f t="shared" si="13"/>
        <v>0</v>
      </c>
      <c r="M95">
        <f t="shared" si="14"/>
        <v>17.77777777777778</v>
      </c>
      <c r="N95">
        <f t="shared" si="15"/>
        <v>8.88888888888889</v>
      </c>
      <c r="P95">
        <f>'labor worksheet'!T95</f>
        <v>36</v>
      </c>
      <c r="Q95">
        <f>prices!$F$8</f>
        <v>1.7777777777777777</v>
      </c>
      <c r="R95">
        <f t="shared" si="16"/>
        <v>64</v>
      </c>
      <c r="T95">
        <f>'labor worksheet'!U95</f>
        <v>27</v>
      </c>
      <c r="U95">
        <f>prices!$F$9</f>
        <v>1.1111111111111112</v>
      </c>
      <c r="V95">
        <f t="shared" si="17"/>
        <v>30</v>
      </c>
      <c r="X95">
        <f>'labor worksheet'!V95</f>
        <v>0</v>
      </c>
      <c r="Y95">
        <f>prices!$F$10</f>
        <v>0.5555555555555556</v>
      </c>
      <c r="Z95">
        <f t="shared" si="18"/>
        <v>0</v>
      </c>
      <c r="AB95">
        <f t="shared" si="19"/>
        <v>63</v>
      </c>
      <c r="AC95">
        <f t="shared" si="20"/>
        <v>94</v>
      </c>
      <c r="AD95" s="12">
        <f t="shared" si="21"/>
        <v>47</v>
      </c>
      <c r="AE95" s="12"/>
      <c r="AF95" s="12">
        <f t="shared" si="12"/>
        <v>8.88888888888889</v>
      </c>
      <c r="AG95" s="12">
        <f t="shared" si="22"/>
        <v>55.888888888888886</v>
      </c>
      <c r="AI95" s="6">
        <f t="shared" si="23"/>
        <v>5.361552028218695</v>
      </c>
    </row>
    <row r="96" spans="1:35" ht="15">
      <c r="A96">
        <f>'plot data'!A96</f>
        <v>30105</v>
      </c>
      <c r="B96">
        <f>'plot data'!B96</f>
        <v>3070104</v>
      </c>
      <c r="D96">
        <f>'plot data'!G96</f>
        <v>1949.772</v>
      </c>
      <c r="E96">
        <f>D96*prices!$F$3</f>
        <v>346.6261333333333</v>
      </c>
      <c r="G96">
        <f>prices!$D$14*prices!$F$5</f>
        <v>17.77777777777778</v>
      </c>
      <c r="I96">
        <f>'plot data'!J96</f>
        <v>200</v>
      </c>
      <c r="J96" s="6">
        <f>prices!$F$4</f>
        <v>0.5555555555555556</v>
      </c>
      <c r="K96">
        <f t="shared" si="13"/>
        <v>111.11111111111111</v>
      </c>
      <c r="M96">
        <f t="shared" si="14"/>
        <v>128.88888888888889</v>
      </c>
      <c r="N96">
        <f t="shared" si="15"/>
        <v>66.10459524954143</v>
      </c>
      <c r="P96">
        <f>'labor worksheet'!T96</f>
        <v>21</v>
      </c>
      <c r="Q96">
        <f>prices!$F$8</f>
        <v>1.7777777777777777</v>
      </c>
      <c r="R96">
        <f t="shared" si="16"/>
        <v>37.33333333333333</v>
      </c>
      <c r="T96">
        <f>'labor worksheet'!U96</f>
        <v>64</v>
      </c>
      <c r="U96">
        <f>prices!$F$9</f>
        <v>1.1111111111111112</v>
      </c>
      <c r="V96">
        <f t="shared" si="17"/>
        <v>71.11111111111111</v>
      </c>
      <c r="X96">
        <f>'labor worksheet'!V96</f>
        <v>34</v>
      </c>
      <c r="Y96">
        <f>prices!$F$10</f>
        <v>0.5555555555555556</v>
      </c>
      <c r="Z96">
        <f t="shared" si="18"/>
        <v>18.88888888888889</v>
      </c>
      <c r="AB96">
        <f t="shared" si="19"/>
        <v>119</v>
      </c>
      <c r="AC96">
        <f t="shared" si="20"/>
        <v>127.33333333333333</v>
      </c>
      <c r="AD96" s="12">
        <f t="shared" si="21"/>
        <v>65.30678116894352</v>
      </c>
      <c r="AE96" s="12"/>
      <c r="AF96" s="12">
        <f t="shared" si="12"/>
        <v>66.10459524954143</v>
      </c>
      <c r="AG96" s="12">
        <f t="shared" si="22"/>
        <v>131.41137641848496</v>
      </c>
      <c r="AI96" s="6">
        <f t="shared" si="23"/>
        <v>1.8297247432306254</v>
      </c>
    </row>
    <row r="97" spans="1:35" ht="15">
      <c r="A97">
        <f>'plot data'!A97</f>
        <v>20401</v>
      </c>
      <c r="B97">
        <f>'plot data'!B97</f>
        <v>3120204</v>
      </c>
      <c r="D97">
        <f>'plot data'!G97</f>
        <v>1907.692</v>
      </c>
      <c r="E97">
        <f>D97*prices!$F$3</f>
        <v>339.1452444444445</v>
      </c>
      <c r="G97">
        <f>prices!$D$14*prices!$F$5</f>
        <v>17.77777777777778</v>
      </c>
      <c r="I97">
        <f>'plot data'!J97</f>
        <v>0</v>
      </c>
      <c r="J97" s="6">
        <f>prices!$F$4</f>
        <v>0.5555555555555556</v>
      </c>
      <c r="K97">
        <f t="shared" si="13"/>
        <v>0</v>
      </c>
      <c r="M97">
        <f t="shared" si="14"/>
        <v>17.77777777777778</v>
      </c>
      <c r="N97">
        <f t="shared" si="15"/>
        <v>9.318997918834791</v>
      </c>
      <c r="P97">
        <f>'labor worksheet'!T97</f>
        <v>36</v>
      </c>
      <c r="Q97">
        <f>prices!$F$8</f>
        <v>1.7777777777777777</v>
      </c>
      <c r="R97">
        <f t="shared" si="16"/>
        <v>64</v>
      </c>
      <c r="T97">
        <f>'labor worksheet'!U97</f>
        <v>27</v>
      </c>
      <c r="U97">
        <f>prices!$F$9</f>
        <v>1.1111111111111112</v>
      </c>
      <c r="V97">
        <f t="shared" si="17"/>
        <v>30</v>
      </c>
      <c r="X97">
        <f>'labor worksheet'!V97</f>
        <v>0</v>
      </c>
      <c r="Y97">
        <f>prices!$F$10</f>
        <v>0.5555555555555556</v>
      </c>
      <c r="Z97">
        <f t="shared" si="18"/>
        <v>0</v>
      </c>
      <c r="AB97">
        <f t="shared" si="19"/>
        <v>63</v>
      </c>
      <c r="AC97">
        <f t="shared" si="20"/>
        <v>94</v>
      </c>
      <c r="AD97" s="12">
        <f t="shared" si="21"/>
        <v>49.27420149583895</v>
      </c>
      <c r="AE97" s="12"/>
      <c r="AF97" s="12">
        <f t="shared" si="12"/>
        <v>9.318997918834791</v>
      </c>
      <c r="AG97" s="12">
        <f t="shared" si="22"/>
        <v>58.59319941467374</v>
      </c>
      <c r="AI97" s="6">
        <f t="shared" si="23"/>
        <v>5.1010708994709</v>
      </c>
    </row>
    <row r="98" spans="1:35" ht="15">
      <c r="A98">
        <f>'plot data'!A98</f>
        <v>30202</v>
      </c>
      <c r="B98">
        <f>'plot data'!B98</f>
        <v>3010103</v>
      </c>
      <c r="D98">
        <f>'plot data'!G98</f>
        <v>1901.235</v>
      </c>
      <c r="E98">
        <f>D98*prices!$F$3</f>
        <v>337.9973333333333</v>
      </c>
      <c r="G98">
        <f>prices!$D$14*prices!$F$5</f>
        <v>17.77777777777778</v>
      </c>
      <c r="I98">
        <f>'plot data'!J98</f>
        <v>200</v>
      </c>
      <c r="J98" s="6">
        <f>prices!$F$4</f>
        <v>0.5555555555555556</v>
      </c>
      <c r="K98">
        <f t="shared" si="13"/>
        <v>111.11111111111111</v>
      </c>
      <c r="M98">
        <f t="shared" si="14"/>
        <v>128.88888888888889</v>
      </c>
      <c r="N98">
        <f t="shared" si="15"/>
        <v>67.79219238489134</v>
      </c>
      <c r="P98">
        <f>'labor worksheet'!T98</f>
        <v>21</v>
      </c>
      <c r="Q98">
        <f>prices!$F$8</f>
        <v>1.7777777777777777</v>
      </c>
      <c r="R98">
        <f t="shared" si="16"/>
        <v>37.33333333333333</v>
      </c>
      <c r="T98">
        <f>'labor worksheet'!U98</f>
        <v>27</v>
      </c>
      <c r="U98">
        <f>prices!$F$9</f>
        <v>1.1111111111111112</v>
      </c>
      <c r="V98">
        <f t="shared" si="17"/>
        <v>30</v>
      </c>
      <c r="X98">
        <f>'labor worksheet'!V98</f>
        <v>15</v>
      </c>
      <c r="Y98">
        <f>prices!$F$10</f>
        <v>0.5555555555555556</v>
      </c>
      <c r="Z98">
        <f t="shared" si="18"/>
        <v>8.333333333333334</v>
      </c>
      <c r="AB98">
        <f t="shared" si="19"/>
        <v>63</v>
      </c>
      <c r="AC98">
        <f t="shared" si="20"/>
        <v>75.66666666666666</v>
      </c>
      <c r="AD98" s="12">
        <f t="shared" si="21"/>
        <v>39.79869225354397</v>
      </c>
      <c r="AE98" s="12"/>
      <c r="AF98" s="12">
        <f t="shared" si="12"/>
        <v>67.79219238489134</v>
      </c>
      <c r="AG98" s="12">
        <f t="shared" si="22"/>
        <v>107.59088463843531</v>
      </c>
      <c r="AI98" s="6">
        <f t="shared" si="23"/>
        <v>3.319181657848324</v>
      </c>
    </row>
    <row r="99" spans="1:35" ht="15">
      <c r="A99">
        <f>'plot data'!A99</f>
        <v>30202</v>
      </c>
      <c r="B99">
        <f>'plot data'!B99</f>
        <v>3030501</v>
      </c>
      <c r="D99">
        <f>'plot data'!G99</f>
        <v>1888.651</v>
      </c>
      <c r="E99">
        <f>D99*prices!$F$3</f>
        <v>335.7601777777778</v>
      </c>
      <c r="G99">
        <f>prices!$D$14*prices!$F$5</f>
        <v>17.77777777777778</v>
      </c>
      <c r="I99">
        <f>'plot data'!J99</f>
        <v>223.8806</v>
      </c>
      <c r="J99" s="6">
        <f>prices!$F$4</f>
        <v>0.5555555555555556</v>
      </c>
      <c r="K99">
        <f t="shared" si="13"/>
        <v>124.37811111111111</v>
      </c>
      <c r="M99">
        <f t="shared" si="14"/>
        <v>142.15588888888888</v>
      </c>
      <c r="N99">
        <f t="shared" si="15"/>
        <v>75.26847940084689</v>
      </c>
      <c r="P99">
        <f>'labor worksheet'!T99</f>
        <v>21</v>
      </c>
      <c r="Q99">
        <f>prices!$F$8</f>
        <v>1.7777777777777777</v>
      </c>
      <c r="R99">
        <f t="shared" si="16"/>
        <v>37.33333333333333</v>
      </c>
      <c r="T99">
        <f>'labor worksheet'!U99</f>
        <v>64</v>
      </c>
      <c r="U99">
        <f>prices!$F$9</f>
        <v>1.1111111111111112</v>
      </c>
      <c r="V99">
        <f t="shared" si="17"/>
        <v>71.11111111111111</v>
      </c>
      <c r="X99">
        <f>'labor worksheet'!V99</f>
        <v>34</v>
      </c>
      <c r="Y99">
        <f>prices!$F$10</f>
        <v>0.5555555555555556</v>
      </c>
      <c r="Z99">
        <f t="shared" si="18"/>
        <v>18.88888888888889</v>
      </c>
      <c r="AB99">
        <f t="shared" si="19"/>
        <v>119</v>
      </c>
      <c r="AC99">
        <f t="shared" si="20"/>
        <v>127.33333333333333</v>
      </c>
      <c r="AD99" s="12">
        <f t="shared" si="21"/>
        <v>67.42025569220218</v>
      </c>
      <c r="AE99" s="12"/>
      <c r="AF99" s="12">
        <f t="shared" si="12"/>
        <v>75.26847940084689</v>
      </c>
      <c r="AG99" s="12">
        <f t="shared" si="22"/>
        <v>142.68873509304905</v>
      </c>
      <c r="AI99" s="6">
        <f t="shared" si="23"/>
        <v>1.6269267973856212</v>
      </c>
    </row>
    <row r="100" spans="1:35" ht="15">
      <c r="A100">
        <f>'plot data'!A100</f>
        <v>30605</v>
      </c>
      <c r="B100">
        <f>'plot data'!B100</f>
        <v>3070401</v>
      </c>
      <c r="D100">
        <f>'plot data'!G100</f>
        <v>1814.255</v>
      </c>
      <c r="E100">
        <f>D100*prices!$F$3</f>
        <v>322.53422222222224</v>
      </c>
      <c r="G100">
        <f>prices!$D$14*prices!$F$5</f>
        <v>17.77777777777778</v>
      </c>
      <c r="I100">
        <f>'plot data'!J100</f>
        <v>100</v>
      </c>
      <c r="J100" s="6">
        <f>prices!$F$4</f>
        <v>0.5555555555555556</v>
      </c>
      <c r="K100">
        <f t="shared" si="13"/>
        <v>55.55555555555556</v>
      </c>
      <c r="M100">
        <f t="shared" si="14"/>
        <v>73.33333333333334</v>
      </c>
      <c r="N100">
        <f t="shared" si="15"/>
        <v>40.42063179284794</v>
      </c>
      <c r="P100">
        <f>'labor worksheet'!T100</f>
        <v>36</v>
      </c>
      <c r="Q100">
        <f>prices!$F$8</f>
        <v>1.7777777777777777</v>
      </c>
      <c r="R100">
        <f t="shared" si="16"/>
        <v>64</v>
      </c>
      <c r="T100">
        <f>'labor worksheet'!U100</f>
        <v>27</v>
      </c>
      <c r="U100">
        <f>prices!$F$9</f>
        <v>1.1111111111111112</v>
      </c>
      <c r="V100">
        <f t="shared" si="17"/>
        <v>30</v>
      </c>
      <c r="X100">
        <f>'labor worksheet'!V100</f>
        <v>0</v>
      </c>
      <c r="Y100">
        <f>prices!$F$10</f>
        <v>0.5555555555555556</v>
      </c>
      <c r="Z100">
        <f t="shared" si="18"/>
        <v>0</v>
      </c>
      <c r="AB100">
        <f t="shared" si="19"/>
        <v>63</v>
      </c>
      <c r="AC100">
        <f t="shared" si="20"/>
        <v>94</v>
      </c>
      <c r="AD100" s="12">
        <f t="shared" si="21"/>
        <v>51.81190075265053</v>
      </c>
      <c r="AE100" s="12"/>
      <c r="AF100" s="12">
        <f t="shared" si="12"/>
        <v>40.42063179284794</v>
      </c>
      <c r="AG100" s="12">
        <f t="shared" si="22"/>
        <v>92.23253254549847</v>
      </c>
      <c r="AI100" s="6">
        <f t="shared" si="23"/>
        <v>3.9555696649029986</v>
      </c>
    </row>
    <row r="101" spans="1:35" ht="15">
      <c r="A101">
        <f>'plot data'!A101</f>
        <v>10401</v>
      </c>
      <c r="B101">
        <f>'plot data'!B101</f>
        <v>3070202</v>
      </c>
      <c r="D101">
        <f>'plot data'!G101</f>
        <v>1806.452</v>
      </c>
      <c r="E101">
        <f>D101*prices!$F$3</f>
        <v>321.14702222222223</v>
      </c>
      <c r="G101">
        <f>prices!$D$14*prices!$F$5</f>
        <v>17.77777777777778</v>
      </c>
      <c r="I101">
        <f>'plot data'!J101</f>
        <v>300</v>
      </c>
      <c r="J101" s="6">
        <f>prices!$F$4</f>
        <v>0.5555555555555556</v>
      </c>
      <c r="K101">
        <f t="shared" si="13"/>
        <v>166.66666666666669</v>
      </c>
      <c r="M101">
        <f t="shared" si="14"/>
        <v>184.44444444444446</v>
      </c>
      <c r="N101">
        <f t="shared" si="15"/>
        <v>102.10315272392761</v>
      </c>
      <c r="P101">
        <f>'labor worksheet'!T101</f>
        <v>36</v>
      </c>
      <c r="Q101">
        <f>prices!$F$8</f>
        <v>1.7777777777777777</v>
      </c>
      <c r="R101">
        <f t="shared" si="16"/>
        <v>64</v>
      </c>
      <c r="T101">
        <f>'labor worksheet'!U101</f>
        <v>27</v>
      </c>
      <c r="U101">
        <f>prices!$F$9</f>
        <v>1.1111111111111112</v>
      </c>
      <c r="V101">
        <f t="shared" si="17"/>
        <v>30</v>
      </c>
      <c r="X101">
        <f>'labor worksheet'!V101</f>
        <v>0</v>
      </c>
      <c r="Y101">
        <f>prices!$F$10</f>
        <v>0.5555555555555556</v>
      </c>
      <c r="Z101">
        <f t="shared" si="18"/>
        <v>0</v>
      </c>
      <c r="AB101">
        <f t="shared" si="19"/>
        <v>63</v>
      </c>
      <c r="AC101">
        <f t="shared" si="20"/>
        <v>94</v>
      </c>
      <c r="AD101" s="12">
        <f t="shared" si="21"/>
        <v>52.035703135206475</v>
      </c>
      <c r="AE101" s="12"/>
      <c r="AF101" s="12">
        <f t="shared" si="12"/>
        <v>102.10315272392761</v>
      </c>
      <c r="AG101" s="12">
        <f t="shared" si="22"/>
        <v>154.13885585913408</v>
      </c>
      <c r="AI101" s="6">
        <f t="shared" si="23"/>
        <v>2.1698821869488536</v>
      </c>
    </row>
    <row r="102" spans="1:35" ht="15">
      <c r="A102">
        <f>'plot data'!A102</f>
        <v>31010</v>
      </c>
      <c r="B102">
        <f>'plot data'!B102</f>
        <v>1010104</v>
      </c>
      <c r="D102">
        <f>'plot data'!G102</f>
        <v>1800</v>
      </c>
      <c r="E102">
        <f>D102*prices!$F$3</f>
        <v>320</v>
      </c>
      <c r="G102">
        <f>prices!$D$14*prices!$F$5</f>
        <v>17.77777777777778</v>
      </c>
      <c r="I102">
        <f>'plot data'!J102</f>
        <v>0</v>
      </c>
      <c r="J102" s="6">
        <f>prices!$F$4</f>
        <v>0.5555555555555556</v>
      </c>
      <c r="K102">
        <f t="shared" si="13"/>
        <v>0</v>
      </c>
      <c r="M102">
        <f t="shared" si="14"/>
        <v>17.77777777777778</v>
      </c>
      <c r="N102">
        <f t="shared" si="15"/>
        <v>9.876543209876543</v>
      </c>
      <c r="P102">
        <f>'labor worksheet'!T102</f>
        <v>36</v>
      </c>
      <c r="Q102">
        <f>prices!$F$8</f>
        <v>1.7777777777777777</v>
      </c>
      <c r="R102">
        <f t="shared" si="16"/>
        <v>64</v>
      </c>
      <c r="T102">
        <f>'labor worksheet'!U102</f>
        <v>27</v>
      </c>
      <c r="U102">
        <f>prices!$F$9</f>
        <v>1.1111111111111112</v>
      </c>
      <c r="V102">
        <f t="shared" si="17"/>
        <v>30</v>
      </c>
      <c r="X102">
        <f>'labor worksheet'!V102</f>
        <v>0</v>
      </c>
      <c r="Y102">
        <f>prices!$F$10</f>
        <v>0.5555555555555556</v>
      </c>
      <c r="Z102">
        <f t="shared" si="18"/>
        <v>0</v>
      </c>
      <c r="AB102">
        <f t="shared" si="19"/>
        <v>63</v>
      </c>
      <c r="AC102">
        <f t="shared" si="20"/>
        <v>94</v>
      </c>
      <c r="AD102" s="12">
        <f t="shared" si="21"/>
        <v>52.22222222222223</v>
      </c>
      <c r="AE102" s="12"/>
      <c r="AF102" s="12">
        <f t="shared" si="12"/>
        <v>9.876543209876543</v>
      </c>
      <c r="AG102" s="12">
        <f t="shared" si="22"/>
        <v>62.09876543209877</v>
      </c>
      <c r="AI102" s="6">
        <f t="shared" si="23"/>
        <v>4.797178130511464</v>
      </c>
    </row>
    <row r="103" spans="1:35" ht="15">
      <c r="A103">
        <f>'plot data'!A103</f>
        <v>30103</v>
      </c>
      <c r="B103">
        <f>'plot data'!B103</f>
        <v>2010704</v>
      </c>
      <c r="D103">
        <f>'plot data'!G103</f>
        <v>1758.794</v>
      </c>
      <c r="E103">
        <f>D103*prices!$F$3</f>
        <v>312.6744888888889</v>
      </c>
      <c r="G103">
        <f>prices!$D$14*prices!$F$5</f>
        <v>17.77777777777778</v>
      </c>
      <c r="I103">
        <f>'plot data'!J103</f>
        <v>400</v>
      </c>
      <c r="J103" s="6">
        <f>prices!$F$4</f>
        <v>0.5555555555555556</v>
      </c>
      <c r="K103">
        <f t="shared" si="13"/>
        <v>222.22222222222223</v>
      </c>
      <c r="M103">
        <f t="shared" si="14"/>
        <v>240</v>
      </c>
      <c r="N103">
        <f t="shared" si="15"/>
        <v>136.45714051787758</v>
      </c>
      <c r="P103">
        <f>'labor worksheet'!T103</f>
        <v>21</v>
      </c>
      <c r="Q103">
        <f>prices!$F$8</f>
        <v>1.7777777777777777</v>
      </c>
      <c r="R103">
        <f t="shared" si="16"/>
        <v>37.33333333333333</v>
      </c>
      <c r="T103">
        <f>'labor worksheet'!U103</f>
        <v>27</v>
      </c>
      <c r="U103">
        <f>prices!$F$9</f>
        <v>1.1111111111111112</v>
      </c>
      <c r="V103">
        <f t="shared" si="17"/>
        <v>30</v>
      </c>
      <c r="X103">
        <f>'labor worksheet'!V103</f>
        <v>15</v>
      </c>
      <c r="Y103">
        <f>prices!$F$10</f>
        <v>0.5555555555555556</v>
      </c>
      <c r="Z103">
        <f t="shared" si="18"/>
        <v>8.333333333333334</v>
      </c>
      <c r="AB103">
        <f t="shared" si="19"/>
        <v>63</v>
      </c>
      <c r="AC103">
        <f t="shared" si="20"/>
        <v>75.66666666666666</v>
      </c>
      <c r="AD103" s="12">
        <f t="shared" si="21"/>
        <v>43.0219040243864</v>
      </c>
      <c r="AE103" s="12"/>
      <c r="AF103" s="12">
        <f t="shared" si="12"/>
        <v>136.45714051787758</v>
      </c>
      <c r="AG103" s="12">
        <f t="shared" si="22"/>
        <v>179.47904454226398</v>
      </c>
      <c r="AI103" s="6">
        <f t="shared" si="23"/>
        <v>1.1535633156966492</v>
      </c>
    </row>
    <row r="104" spans="1:35" ht="15">
      <c r="A104">
        <f>'plot data'!A104</f>
        <v>30802</v>
      </c>
      <c r="B104">
        <f>'plot data'!B104</f>
        <v>3030207</v>
      </c>
      <c r="D104">
        <f>'plot data'!G104</f>
        <v>1723.077</v>
      </c>
      <c r="E104">
        <f>D104*prices!$F$3</f>
        <v>306.32480000000004</v>
      </c>
      <c r="G104">
        <f>prices!$D$14*prices!$F$5</f>
        <v>17.77777777777778</v>
      </c>
      <c r="I104">
        <f>'plot data'!J104</f>
        <v>400</v>
      </c>
      <c r="J104" s="6">
        <f>prices!$F$4</f>
        <v>0.5555555555555556</v>
      </c>
      <c r="K104">
        <f t="shared" si="13"/>
        <v>222.22222222222223</v>
      </c>
      <c r="M104">
        <f t="shared" si="14"/>
        <v>240</v>
      </c>
      <c r="N104">
        <f t="shared" si="15"/>
        <v>139.28570806760231</v>
      </c>
      <c r="P104">
        <f>'labor worksheet'!T104</f>
        <v>21</v>
      </c>
      <c r="Q104">
        <f>prices!$F$8</f>
        <v>1.7777777777777777</v>
      </c>
      <c r="R104">
        <f t="shared" si="16"/>
        <v>37.33333333333333</v>
      </c>
      <c r="T104">
        <f>'labor worksheet'!U104</f>
        <v>64</v>
      </c>
      <c r="U104">
        <f>prices!$F$9</f>
        <v>1.1111111111111112</v>
      </c>
      <c r="V104">
        <f t="shared" si="17"/>
        <v>71.11111111111111</v>
      </c>
      <c r="X104">
        <f>'labor worksheet'!V104</f>
        <v>34</v>
      </c>
      <c r="Y104">
        <f>prices!$F$10</f>
        <v>0.5555555555555556</v>
      </c>
      <c r="Z104">
        <f t="shared" si="18"/>
        <v>18.88888888888889</v>
      </c>
      <c r="AB104">
        <f t="shared" si="19"/>
        <v>119</v>
      </c>
      <c r="AC104">
        <f t="shared" si="20"/>
        <v>127.33333333333333</v>
      </c>
      <c r="AD104" s="12">
        <f t="shared" si="21"/>
        <v>73.89880622475567</v>
      </c>
      <c r="AE104" s="12"/>
      <c r="AF104" s="12">
        <f t="shared" si="12"/>
        <v>139.28570806760231</v>
      </c>
      <c r="AG104" s="12">
        <f t="shared" si="22"/>
        <v>213.184514292358</v>
      </c>
      <c r="AI104" s="6">
        <f t="shared" si="23"/>
        <v>0.557351260504202</v>
      </c>
    </row>
    <row r="105" spans="1:35" ht="15">
      <c r="A105">
        <f>'plot data'!A105</f>
        <v>30304</v>
      </c>
      <c r="B105">
        <f>'plot data'!B105</f>
        <v>3070502</v>
      </c>
      <c r="D105">
        <f>'plot data'!G105</f>
        <v>1716.981</v>
      </c>
      <c r="E105">
        <f>D105*prices!$F$3</f>
        <v>305.24106666666665</v>
      </c>
      <c r="G105">
        <f>prices!$D$14*prices!$F$5</f>
        <v>17.77777777777778</v>
      </c>
      <c r="I105">
        <f>'plot data'!J105</f>
        <v>400</v>
      </c>
      <c r="J105" s="6">
        <f>prices!$F$4</f>
        <v>0.5555555555555556</v>
      </c>
      <c r="K105">
        <f t="shared" si="13"/>
        <v>222.22222222222223</v>
      </c>
      <c r="M105">
        <f t="shared" si="14"/>
        <v>240</v>
      </c>
      <c r="N105">
        <f t="shared" si="15"/>
        <v>139.7802305325452</v>
      </c>
      <c r="P105">
        <f>'labor worksheet'!T105</f>
        <v>21</v>
      </c>
      <c r="Q105">
        <f>prices!$F$8</f>
        <v>1.7777777777777777</v>
      </c>
      <c r="R105">
        <f t="shared" si="16"/>
        <v>37.33333333333333</v>
      </c>
      <c r="T105">
        <f>'labor worksheet'!U105</f>
        <v>64</v>
      </c>
      <c r="U105">
        <f>prices!$F$9</f>
        <v>1.1111111111111112</v>
      </c>
      <c r="V105">
        <f t="shared" si="17"/>
        <v>71.11111111111111</v>
      </c>
      <c r="X105">
        <f>'labor worksheet'!V105</f>
        <v>34</v>
      </c>
      <c r="Y105">
        <f>prices!$F$10</f>
        <v>0.5555555555555556</v>
      </c>
      <c r="Z105">
        <f t="shared" si="18"/>
        <v>18.88888888888889</v>
      </c>
      <c r="AB105">
        <f t="shared" si="19"/>
        <v>119</v>
      </c>
      <c r="AC105">
        <f t="shared" si="20"/>
        <v>127.33333333333333</v>
      </c>
      <c r="AD105" s="12">
        <f t="shared" si="21"/>
        <v>74.16117786587814</v>
      </c>
      <c r="AE105" s="12"/>
      <c r="AF105" s="12">
        <f t="shared" si="12"/>
        <v>139.7802305325452</v>
      </c>
      <c r="AG105" s="12">
        <f t="shared" si="22"/>
        <v>213.94140839842333</v>
      </c>
      <c r="AI105" s="6">
        <f t="shared" si="23"/>
        <v>0.5482442577030812</v>
      </c>
    </row>
    <row r="106" spans="1:35" ht="15">
      <c r="A106">
        <f>'plot data'!A106</f>
        <v>30602</v>
      </c>
      <c r="B106">
        <f>'plot data'!B106</f>
        <v>3060101</v>
      </c>
      <c r="D106">
        <f>'plot data'!G106</f>
        <v>1677.8</v>
      </c>
      <c r="E106">
        <f>D106*prices!$F$3</f>
        <v>298.27555555555557</v>
      </c>
      <c r="G106">
        <f>prices!$D$14*prices!$F$5</f>
        <v>17.77777777777778</v>
      </c>
      <c r="I106">
        <f>'plot data'!J106</f>
        <v>400</v>
      </c>
      <c r="J106" s="6">
        <f>prices!$F$4</f>
        <v>0.5555555555555556</v>
      </c>
      <c r="K106">
        <f t="shared" si="13"/>
        <v>222.22222222222223</v>
      </c>
      <c r="M106">
        <f t="shared" si="14"/>
        <v>240</v>
      </c>
      <c r="N106">
        <f t="shared" si="15"/>
        <v>143.04446298724523</v>
      </c>
      <c r="P106">
        <f>'labor worksheet'!T106</f>
        <v>21</v>
      </c>
      <c r="Q106">
        <f>prices!$F$8</f>
        <v>1.7777777777777777</v>
      </c>
      <c r="R106">
        <f t="shared" si="16"/>
        <v>37.33333333333333</v>
      </c>
      <c r="T106">
        <f>'labor worksheet'!U106</f>
        <v>64</v>
      </c>
      <c r="U106">
        <f>prices!$F$9</f>
        <v>1.1111111111111112</v>
      </c>
      <c r="V106">
        <f t="shared" si="17"/>
        <v>71.11111111111111</v>
      </c>
      <c r="X106">
        <f>'labor worksheet'!V106</f>
        <v>34</v>
      </c>
      <c r="Y106">
        <f>prices!$F$10</f>
        <v>0.5555555555555556</v>
      </c>
      <c r="Z106">
        <f t="shared" si="18"/>
        <v>18.88888888888889</v>
      </c>
      <c r="AB106">
        <f t="shared" si="19"/>
        <v>119</v>
      </c>
      <c r="AC106">
        <f t="shared" si="20"/>
        <v>127.33333333333333</v>
      </c>
      <c r="AD106" s="12">
        <f t="shared" si="21"/>
        <v>75.89303452934398</v>
      </c>
      <c r="AE106" s="12"/>
      <c r="AF106" s="12">
        <f t="shared" si="12"/>
        <v>143.04446298724523</v>
      </c>
      <c r="AG106" s="12">
        <f t="shared" si="22"/>
        <v>218.9374975165892</v>
      </c>
      <c r="AI106" s="6">
        <f t="shared" si="23"/>
        <v>0.4897105508870216</v>
      </c>
    </row>
    <row r="107" spans="1:35" ht="15">
      <c r="A107">
        <f>'plot data'!A107</f>
        <v>10404</v>
      </c>
      <c r="B107">
        <f>'plot data'!B107</f>
        <v>3080103</v>
      </c>
      <c r="D107">
        <f>'plot data'!G107</f>
        <v>1666.667</v>
      </c>
      <c r="E107">
        <f>D107*prices!$F$3</f>
        <v>296.2963555555556</v>
      </c>
      <c r="G107">
        <f>prices!$D$14*prices!$F$5</f>
        <v>17.77777777777778</v>
      </c>
      <c r="I107">
        <f>'plot data'!J107</f>
        <v>0</v>
      </c>
      <c r="J107" s="6">
        <f>prices!$F$4</f>
        <v>0.5555555555555556</v>
      </c>
      <c r="K107">
        <f t="shared" si="13"/>
        <v>0</v>
      </c>
      <c r="M107">
        <f t="shared" si="14"/>
        <v>17.77777777777778</v>
      </c>
      <c r="N107">
        <f t="shared" si="15"/>
        <v>10.66666453333376</v>
      </c>
      <c r="P107">
        <f>'labor worksheet'!T107</f>
        <v>36</v>
      </c>
      <c r="Q107">
        <f>prices!$F$8</f>
        <v>1.7777777777777777</v>
      </c>
      <c r="R107">
        <f t="shared" si="16"/>
        <v>64</v>
      </c>
      <c r="T107">
        <f>'labor worksheet'!U107</f>
        <v>27</v>
      </c>
      <c r="U107">
        <f>prices!$F$9</f>
        <v>1.1111111111111112</v>
      </c>
      <c r="V107">
        <f t="shared" si="17"/>
        <v>30</v>
      </c>
      <c r="X107">
        <f>'labor worksheet'!V107</f>
        <v>0</v>
      </c>
      <c r="Y107">
        <f>prices!$F$10</f>
        <v>0.5555555555555556</v>
      </c>
      <c r="Z107">
        <f t="shared" si="18"/>
        <v>0</v>
      </c>
      <c r="AB107">
        <f t="shared" si="19"/>
        <v>63</v>
      </c>
      <c r="AC107">
        <f t="shared" si="20"/>
        <v>94</v>
      </c>
      <c r="AD107" s="12">
        <f t="shared" si="21"/>
        <v>56.399988720002256</v>
      </c>
      <c r="AE107" s="12"/>
      <c r="AF107" s="12">
        <f t="shared" si="12"/>
        <v>10.66666453333376</v>
      </c>
      <c r="AG107" s="12">
        <f t="shared" si="22"/>
        <v>67.06665325333601</v>
      </c>
      <c r="AI107" s="6">
        <f t="shared" si="23"/>
        <v>4.420929805996473</v>
      </c>
    </row>
    <row r="108" spans="1:35" ht="15">
      <c r="A108">
        <f>'plot data'!A108</f>
        <v>30102</v>
      </c>
      <c r="B108">
        <f>'plot data'!B108</f>
        <v>3090201</v>
      </c>
      <c r="D108">
        <f>'plot data'!G108</f>
        <v>1666.667</v>
      </c>
      <c r="E108">
        <f>D108*prices!$F$3</f>
        <v>296.2963555555556</v>
      </c>
      <c r="G108">
        <f>prices!$D$14*prices!$F$5</f>
        <v>17.77777777777778</v>
      </c>
      <c r="I108">
        <f>'plot data'!J108</f>
        <v>0</v>
      </c>
      <c r="J108" s="6">
        <f>prices!$F$4</f>
        <v>0.5555555555555556</v>
      </c>
      <c r="K108">
        <f t="shared" si="13"/>
        <v>0</v>
      </c>
      <c r="M108">
        <f t="shared" si="14"/>
        <v>17.77777777777778</v>
      </c>
      <c r="N108">
        <f t="shared" si="15"/>
        <v>10.66666453333376</v>
      </c>
      <c r="P108">
        <f>'labor worksheet'!T108</f>
        <v>36</v>
      </c>
      <c r="Q108">
        <f>prices!$F$8</f>
        <v>1.7777777777777777</v>
      </c>
      <c r="R108">
        <f t="shared" si="16"/>
        <v>64</v>
      </c>
      <c r="T108">
        <f>'labor worksheet'!U108</f>
        <v>27</v>
      </c>
      <c r="U108">
        <f>prices!$F$9</f>
        <v>1.1111111111111112</v>
      </c>
      <c r="V108">
        <f t="shared" si="17"/>
        <v>30</v>
      </c>
      <c r="X108">
        <f>'labor worksheet'!V108</f>
        <v>0</v>
      </c>
      <c r="Y108">
        <f>prices!$F$10</f>
        <v>0.5555555555555556</v>
      </c>
      <c r="Z108">
        <f t="shared" si="18"/>
        <v>0</v>
      </c>
      <c r="AB108">
        <f t="shared" si="19"/>
        <v>63</v>
      </c>
      <c r="AC108">
        <f t="shared" si="20"/>
        <v>94</v>
      </c>
      <c r="AD108" s="12">
        <f t="shared" si="21"/>
        <v>56.399988720002256</v>
      </c>
      <c r="AE108" s="12"/>
      <c r="AF108" s="12">
        <f t="shared" si="12"/>
        <v>10.66666453333376</v>
      </c>
      <c r="AG108" s="12">
        <f t="shared" si="22"/>
        <v>67.06665325333601</v>
      </c>
      <c r="AI108" s="6">
        <f t="shared" si="23"/>
        <v>4.420929805996473</v>
      </c>
    </row>
    <row r="109" spans="1:35" ht="15">
      <c r="A109">
        <f>'plot data'!A109</f>
        <v>30101</v>
      </c>
      <c r="B109">
        <f>'plot data'!B109</f>
        <v>3070203</v>
      </c>
      <c r="D109">
        <f>'plot data'!G109</f>
        <v>1655.914</v>
      </c>
      <c r="E109">
        <f>D109*prices!$F$3</f>
        <v>294.38471111111113</v>
      </c>
      <c r="G109">
        <f>prices!$D$14*prices!$F$5</f>
        <v>17.77777777777778</v>
      </c>
      <c r="I109">
        <f>'plot data'!J109</f>
        <v>400</v>
      </c>
      <c r="J109" s="6">
        <f>prices!$F$4</f>
        <v>0.5555555555555556</v>
      </c>
      <c r="K109">
        <f t="shared" si="13"/>
        <v>222.22222222222223</v>
      </c>
      <c r="M109">
        <f t="shared" si="14"/>
        <v>240</v>
      </c>
      <c r="N109">
        <f t="shared" si="15"/>
        <v>144.93506305279138</v>
      </c>
      <c r="P109">
        <f>'labor worksheet'!T109</f>
        <v>36</v>
      </c>
      <c r="Q109">
        <f>prices!$F$8</f>
        <v>1.7777777777777777</v>
      </c>
      <c r="R109">
        <f t="shared" si="16"/>
        <v>64</v>
      </c>
      <c r="T109">
        <f>'labor worksheet'!U109</f>
        <v>27</v>
      </c>
      <c r="U109">
        <f>prices!$F$9</f>
        <v>1.1111111111111112</v>
      </c>
      <c r="V109">
        <f t="shared" si="17"/>
        <v>30</v>
      </c>
      <c r="X109">
        <f>'labor worksheet'!V109</f>
        <v>0</v>
      </c>
      <c r="Y109">
        <f>prices!$F$10</f>
        <v>0.5555555555555556</v>
      </c>
      <c r="Z109">
        <f t="shared" si="18"/>
        <v>0</v>
      </c>
      <c r="AB109">
        <f t="shared" si="19"/>
        <v>63</v>
      </c>
      <c r="AC109">
        <f t="shared" si="20"/>
        <v>94</v>
      </c>
      <c r="AD109" s="12">
        <f t="shared" si="21"/>
        <v>56.76623302900996</v>
      </c>
      <c r="AE109" s="12"/>
      <c r="AF109" s="12">
        <f t="shared" si="12"/>
        <v>144.93506305279138</v>
      </c>
      <c r="AG109" s="12">
        <f t="shared" si="22"/>
        <v>201.70129608180133</v>
      </c>
      <c r="AI109" s="6">
        <f t="shared" si="23"/>
        <v>0.8632493827160497</v>
      </c>
    </row>
    <row r="110" spans="1:35" ht="15">
      <c r="A110">
        <f>'plot data'!A110</f>
        <v>30604</v>
      </c>
      <c r="B110">
        <f>'plot data'!B110</f>
        <v>3060404</v>
      </c>
      <c r="D110">
        <f>'plot data'!G110</f>
        <v>1650.655</v>
      </c>
      <c r="E110">
        <f>D110*prices!$F$3</f>
        <v>293.4497777777778</v>
      </c>
      <c r="G110">
        <f>prices!$D$14*prices!$F$5</f>
        <v>17.77777777777778</v>
      </c>
      <c r="I110">
        <f>'plot data'!J110</f>
        <v>200</v>
      </c>
      <c r="J110" s="6">
        <f>prices!$F$4</f>
        <v>0.5555555555555556</v>
      </c>
      <c r="K110">
        <f t="shared" si="13"/>
        <v>111.11111111111111</v>
      </c>
      <c r="M110">
        <f t="shared" si="14"/>
        <v>128.88888888888889</v>
      </c>
      <c r="N110">
        <f t="shared" si="15"/>
        <v>78.0834813385528</v>
      </c>
      <c r="P110">
        <f>'labor worksheet'!T110</f>
        <v>21</v>
      </c>
      <c r="Q110">
        <f>prices!$F$8</f>
        <v>1.7777777777777777</v>
      </c>
      <c r="R110">
        <f t="shared" si="16"/>
        <v>37.33333333333333</v>
      </c>
      <c r="T110">
        <f>'labor worksheet'!U110</f>
        <v>64</v>
      </c>
      <c r="U110">
        <f>prices!$F$9</f>
        <v>1.1111111111111112</v>
      </c>
      <c r="V110">
        <f t="shared" si="17"/>
        <v>71.11111111111111</v>
      </c>
      <c r="X110">
        <f>'labor worksheet'!V110</f>
        <v>34</v>
      </c>
      <c r="Y110">
        <f>prices!$F$10</f>
        <v>0.5555555555555556</v>
      </c>
      <c r="Z110">
        <f t="shared" si="18"/>
        <v>18.88888888888889</v>
      </c>
      <c r="AB110">
        <f t="shared" si="19"/>
        <v>119</v>
      </c>
      <c r="AC110">
        <f t="shared" si="20"/>
        <v>127.33333333333333</v>
      </c>
      <c r="AD110" s="12">
        <f t="shared" si="21"/>
        <v>77.14109449481165</v>
      </c>
      <c r="AE110" s="12"/>
      <c r="AF110" s="12">
        <f t="shared" si="12"/>
        <v>78.0834813385528</v>
      </c>
      <c r="AG110" s="12">
        <f t="shared" si="22"/>
        <v>155.22457583336444</v>
      </c>
      <c r="AI110" s="6">
        <f t="shared" si="23"/>
        <v>1.3828646125116715</v>
      </c>
    </row>
    <row r="111" spans="1:35" ht="15">
      <c r="A111">
        <f>'plot data'!A111</f>
        <v>30102</v>
      </c>
      <c r="B111">
        <f>'plot data'!B111</f>
        <v>3040302</v>
      </c>
      <c r="D111">
        <f>'plot data'!G111</f>
        <v>1647.059</v>
      </c>
      <c r="E111">
        <f>D111*prices!$F$3</f>
        <v>292.81048888888887</v>
      </c>
      <c r="G111">
        <f>prices!$D$14*prices!$F$5</f>
        <v>17.77777777777778</v>
      </c>
      <c r="I111">
        <f>'plot data'!J111</f>
        <v>0</v>
      </c>
      <c r="J111" s="6">
        <f>prices!$F$4</f>
        <v>0.5555555555555556</v>
      </c>
      <c r="K111">
        <f t="shared" si="13"/>
        <v>0</v>
      </c>
      <c r="M111">
        <f t="shared" si="14"/>
        <v>17.77777777777778</v>
      </c>
      <c r="N111">
        <f t="shared" si="15"/>
        <v>10.793649637188334</v>
      </c>
      <c r="P111">
        <f>'labor worksheet'!T111</f>
        <v>36</v>
      </c>
      <c r="Q111">
        <f>prices!$F$8</f>
        <v>1.7777777777777777</v>
      </c>
      <c r="R111">
        <f t="shared" si="16"/>
        <v>64</v>
      </c>
      <c r="T111">
        <f>'labor worksheet'!U111</f>
        <v>27</v>
      </c>
      <c r="U111">
        <f>prices!$F$9</f>
        <v>1.1111111111111112</v>
      </c>
      <c r="V111">
        <f t="shared" si="17"/>
        <v>30</v>
      </c>
      <c r="X111">
        <f>'labor worksheet'!V111</f>
        <v>0</v>
      </c>
      <c r="Y111">
        <f>prices!$F$10</f>
        <v>0.5555555555555556</v>
      </c>
      <c r="Z111">
        <f t="shared" si="18"/>
        <v>0</v>
      </c>
      <c r="AB111">
        <f t="shared" si="19"/>
        <v>63</v>
      </c>
      <c r="AC111">
        <f t="shared" si="20"/>
        <v>94</v>
      </c>
      <c r="AD111" s="12">
        <f t="shared" si="21"/>
        <v>57.071422456633314</v>
      </c>
      <c r="AE111" s="12"/>
      <c r="AF111" s="12">
        <f t="shared" si="12"/>
        <v>10.793649637188334</v>
      </c>
      <c r="AG111" s="12">
        <f t="shared" si="22"/>
        <v>67.86507209382165</v>
      </c>
      <c r="AI111" s="6">
        <f t="shared" si="23"/>
        <v>4.3655985890652556</v>
      </c>
    </row>
    <row r="112" spans="1:35" ht="15">
      <c r="A112">
        <f>'plot data'!A112</f>
        <v>30807</v>
      </c>
      <c r="B112">
        <f>'plot data'!B112</f>
        <v>3070602</v>
      </c>
      <c r="D112">
        <f>'plot data'!G112</f>
        <v>1637.969</v>
      </c>
      <c r="E112">
        <f>D112*prices!$F$3</f>
        <v>291.1944888888889</v>
      </c>
      <c r="G112">
        <f>prices!$D$14*prices!$F$5</f>
        <v>17.77777777777778</v>
      </c>
      <c r="I112">
        <f>'plot data'!J112</f>
        <v>0</v>
      </c>
      <c r="J112" s="6">
        <f>prices!$F$4</f>
        <v>0.5555555555555556</v>
      </c>
      <c r="K112">
        <f t="shared" si="13"/>
        <v>0</v>
      </c>
      <c r="M112">
        <f t="shared" si="14"/>
        <v>17.77777777777778</v>
      </c>
      <c r="N112">
        <f t="shared" si="15"/>
        <v>10.853549595735803</v>
      </c>
      <c r="P112">
        <f>'labor worksheet'!T112</f>
        <v>36</v>
      </c>
      <c r="Q112">
        <f>prices!$F$8</f>
        <v>1.7777777777777777</v>
      </c>
      <c r="R112">
        <f t="shared" si="16"/>
        <v>64</v>
      </c>
      <c r="T112">
        <f>'labor worksheet'!U112</f>
        <v>27</v>
      </c>
      <c r="U112">
        <f>prices!$F$9</f>
        <v>1.1111111111111112</v>
      </c>
      <c r="V112">
        <f t="shared" si="17"/>
        <v>30</v>
      </c>
      <c r="X112">
        <f>'labor worksheet'!V112</f>
        <v>0</v>
      </c>
      <c r="Y112">
        <f>prices!$F$10</f>
        <v>0.5555555555555556</v>
      </c>
      <c r="Z112">
        <f t="shared" si="18"/>
        <v>0</v>
      </c>
      <c r="AB112">
        <f t="shared" si="19"/>
        <v>63</v>
      </c>
      <c r="AC112">
        <f t="shared" si="20"/>
        <v>94</v>
      </c>
      <c r="AD112" s="12">
        <f t="shared" si="21"/>
        <v>57.38814348745306</v>
      </c>
      <c r="AE112" s="12"/>
      <c r="AF112" s="12">
        <f t="shared" si="12"/>
        <v>10.853549595735803</v>
      </c>
      <c r="AG112" s="12">
        <f t="shared" si="22"/>
        <v>68.24169308318886</v>
      </c>
      <c r="AI112" s="6">
        <f t="shared" si="23"/>
        <v>4.339947795414462</v>
      </c>
    </row>
    <row r="113" spans="1:35" ht="15">
      <c r="A113">
        <f>'plot data'!A113</f>
        <v>30405</v>
      </c>
      <c r="B113">
        <f>'plot data'!B113</f>
        <v>3010105</v>
      </c>
      <c r="D113">
        <f>'plot data'!G113</f>
        <v>1632.124</v>
      </c>
      <c r="E113">
        <f>D113*prices!$F$3</f>
        <v>290.1553777777778</v>
      </c>
      <c r="G113">
        <f>prices!$D$14*prices!$F$5</f>
        <v>17.77777777777778</v>
      </c>
      <c r="I113">
        <f>'plot data'!J113</f>
        <v>0</v>
      </c>
      <c r="J113" s="6">
        <f>prices!$F$4</f>
        <v>0.5555555555555556</v>
      </c>
      <c r="K113">
        <f t="shared" si="13"/>
        <v>0</v>
      </c>
      <c r="M113">
        <f t="shared" si="14"/>
        <v>17.77777777777778</v>
      </c>
      <c r="N113">
        <f t="shared" si="15"/>
        <v>10.892418577128808</v>
      </c>
      <c r="P113">
        <f>'labor worksheet'!T113</f>
        <v>36</v>
      </c>
      <c r="Q113">
        <f>prices!$F$8</f>
        <v>1.7777777777777777</v>
      </c>
      <c r="R113">
        <f t="shared" si="16"/>
        <v>64</v>
      </c>
      <c r="T113">
        <f>'labor worksheet'!U113</f>
        <v>27</v>
      </c>
      <c r="U113">
        <f>prices!$F$9</f>
        <v>1.1111111111111112</v>
      </c>
      <c r="V113">
        <f t="shared" si="17"/>
        <v>30</v>
      </c>
      <c r="X113">
        <f>'labor worksheet'!V113</f>
        <v>0</v>
      </c>
      <c r="Y113">
        <f>prices!$F$10</f>
        <v>0.5555555555555556</v>
      </c>
      <c r="Z113">
        <f t="shared" si="18"/>
        <v>0</v>
      </c>
      <c r="AB113">
        <f t="shared" si="19"/>
        <v>63</v>
      </c>
      <c r="AC113">
        <f t="shared" si="20"/>
        <v>94</v>
      </c>
      <c r="AD113" s="12">
        <f t="shared" si="21"/>
        <v>57.593663226568566</v>
      </c>
      <c r="AE113" s="12"/>
      <c r="AF113" s="12">
        <f t="shared" si="12"/>
        <v>10.892418577128808</v>
      </c>
      <c r="AG113" s="12">
        <f t="shared" si="22"/>
        <v>68.48608180369737</v>
      </c>
      <c r="AI113" s="6">
        <f t="shared" si="23"/>
        <v>4.323453968253968</v>
      </c>
    </row>
    <row r="114" spans="1:35" ht="15">
      <c r="A114">
        <f>'plot data'!A114</f>
        <v>20407</v>
      </c>
      <c r="B114">
        <f>'plot data'!B114</f>
        <v>3090303</v>
      </c>
      <c r="D114">
        <f>'plot data'!G114</f>
        <v>1589.372</v>
      </c>
      <c r="E114">
        <f>D114*prices!$F$3</f>
        <v>282.55502222222225</v>
      </c>
      <c r="G114">
        <f>prices!$D$14*prices!$F$5</f>
        <v>17.77777777777778</v>
      </c>
      <c r="I114">
        <f>'plot data'!J114</f>
        <v>0</v>
      </c>
      <c r="J114" s="6">
        <f>prices!$F$4</f>
        <v>0.5555555555555556</v>
      </c>
      <c r="K114">
        <f t="shared" si="13"/>
        <v>0</v>
      </c>
      <c r="M114">
        <f t="shared" si="14"/>
        <v>17.77777777777778</v>
      </c>
      <c r="N114">
        <f t="shared" si="15"/>
        <v>11.185410198353676</v>
      </c>
      <c r="P114">
        <f>'labor worksheet'!T114</f>
        <v>21</v>
      </c>
      <c r="Q114">
        <f>prices!$F$8</f>
        <v>1.7777777777777777</v>
      </c>
      <c r="R114">
        <f t="shared" si="16"/>
        <v>37.33333333333333</v>
      </c>
      <c r="T114">
        <f>'labor worksheet'!U114</f>
        <v>64</v>
      </c>
      <c r="U114">
        <f>prices!$F$9</f>
        <v>1.1111111111111112</v>
      </c>
      <c r="V114">
        <f t="shared" si="17"/>
        <v>71.11111111111111</v>
      </c>
      <c r="X114">
        <f>'labor worksheet'!V114</f>
        <v>34</v>
      </c>
      <c r="Y114">
        <f>prices!$F$10</f>
        <v>0.5555555555555556</v>
      </c>
      <c r="Z114">
        <f t="shared" si="18"/>
        <v>18.88888888888889</v>
      </c>
      <c r="AB114">
        <f t="shared" si="19"/>
        <v>119</v>
      </c>
      <c r="AC114">
        <f t="shared" si="20"/>
        <v>127.33333333333333</v>
      </c>
      <c r="AD114" s="12">
        <f t="shared" si="21"/>
        <v>80.11550054570819</v>
      </c>
      <c r="AE114" s="12"/>
      <c r="AF114" s="12">
        <f t="shared" si="12"/>
        <v>11.185410198353676</v>
      </c>
      <c r="AG114" s="12">
        <f t="shared" si="22"/>
        <v>91.30091074406187</v>
      </c>
      <c r="AI114" s="6">
        <f t="shared" si="23"/>
        <v>2.2250188608776846</v>
      </c>
    </row>
    <row r="115" spans="1:35" ht="15">
      <c r="A115">
        <f>'plot data'!A115</f>
        <v>30706</v>
      </c>
      <c r="B115">
        <f>'plot data'!B115</f>
        <v>3070106</v>
      </c>
      <c r="D115">
        <f>'plot data'!G115</f>
        <v>1581.818</v>
      </c>
      <c r="E115">
        <f>D115*prices!$F$3</f>
        <v>281.2120888888889</v>
      </c>
      <c r="G115">
        <f>prices!$D$14*prices!$F$5</f>
        <v>17.77777777777778</v>
      </c>
      <c r="I115">
        <f>'plot data'!J115</f>
        <v>222.2222</v>
      </c>
      <c r="J115" s="6">
        <f>prices!$F$4</f>
        <v>0.5555555555555556</v>
      </c>
      <c r="K115">
        <f t="shared" si="13"/>
        <v>123.45677777777777</v>
      </c>
      <c r="M115">
        <f t="shared" si="14"/>
        <v>141.23455555555554</v>
      </c>
      <c r="N115">
        <f t="shared" si="15"/>
        <v>89.28622354503207</v>
      </c>
      <c r="P115">
        <f>'labor worksheet'!T115</f>
        <v>36</v>
      </c>
      <c r="Q115">
        <f>prices!$F$8</f>
        <v>1.7777777777777777</v>
      </c>
      <c r="R115">
        <f t="shared" si="16"/>
        <v>64</v>
      </c>
      <c r="T115">
        <f>'labor worksheet'!U115</f>
        <v>27</v>
      </c>
      <c r="U115">
        <f>prices!$F$9</f>
        <v>1.1111111111111112</v>
      </c>
      <c r="V115">
        <f t="shared" si="17"/>
        <v>30</v>
      </c>
      <c r="X115">
        <f>'labor worksheet'!V115</f>
        <v>0</v>
      </c>
      <c r="Y115">
        <f>prices!$F$10</f>
        <v>0.5555555555555556</v>
      </c>
      <c r="Z115">
        <f t="shared" si="18"/>
        <v>0</v>
      </c>
      <c r="AB115">
        <f t="shared" si="19"/>
        <v>63</v>
      </c>
      <c r="AC115">
        <f t="shared" si="20"/>
        <v>94</v>
      </c>
      <c r="AD115" s="12">
        <f t="shared" si="21"/>
        <v>59.42529418681543</v>
      </c>
      <c r="AE115" s="12"/>
      <c r="AF115" s="12">
        <f t="shared" si="12"/>
        <v>89.28622354503207</v>
      </c>
      <c r="AG115" s="12">
        <f t="shared" si="22"/>
        <v>148.7115177318475</v>
      </c>
      <c r="AI115" s="6">
        <f t="shared" si="23"/>
        <v>2.2218656084656088</v>
      </c>
    </row>
    <row r="116" spans="1:35" ht="15">
      <c r="A116">
        <f>'plot data'!A116</f>
        <v>10602</v>
      </c>
      <c r="B116">
        <f>'plot data'!B116</f>
        <v>3020501</v>
      </c>
      <c r="D116">
        <f>'plot data'!G116</f>
        <v>1491.124</v>
      </c>
      <c r="E116">
        <f>D116*prices!$F$3</f>
        <v>265.08871111111114</v>
      </c>
      <c r="G116">
        <f>prices!$D$14*prices!$F$5</f>
        <v>17.77777777777778</v>
      </c>
      <c r="I116">
        <f>'plot data'!J116</f>
        <v>200</v>
      </c>
      <c r="J116" s="6">
        <f>prices!$F$4</f>
        <v>0.5555555555555556</v>
      </c>
      <c r="K116">
        <f t="shared" si="13"/>
        <v>111.11111111111111</v>
      </c>
      <c r="M116">
        <f t="shared" si="14"/>
        <v>128.88888888888889</v>
      </c>
      <c r="N116">
        <f t="shared" si="15"/>
        <v>86.4374048629684</v>
      </c>
      <c r="P116">
        <f>'labor worksheet'!T116</f>
        <v>21</v>
      </c>
      <c r="Q116">
        <f>prices!$F$8</f>
        <v>1.7777777777777777</v>
      </c>
      <c r="R116">
        <f t="shared" si="16"/>
        <v>37.33333333333333</v>
      </c>
      <c r="T116">
        <f>'labor worksheet'!U116</f>
        <v>64</v>
      </c>
      <c r="U116">
        <f>prices!$F$9</f>
        <v>1.1111111111111112</v>
      </c>
      <c r="V116">
        <f t="shared" si="17"/>
        <v>71.11111111111111</v>
      </c>
      <c r="X116">
        <f>'labor worksheet'!V116</f>
        <v>34</v>
      </c>
      <c r="Y116">
        <f>prices!$F$10</f>
        <v>0.5555555555555556</v>
      </c>
      <c r="Z116">
        <f t="shared" si="18"/>
        <v>18.88888888888889</v>
      </c>
      <c r="AB116">
        <f t="shared" si="19"/>
        <v>119</v>
      </c>
      <c r="AC116">
        <f t="shared" si="20"/>
        <v>127.33333333333333</v>
      </c>
      <c r="AD116" s="12">
        <f t="shared" si="21"/>
        <v>85.3941948042774</v>
      </c>
      <c r="AE116" s="12"/>
      <c r="AF116" s="12">
        <f t="shared" si="12"/>
        <v>86.4374048629684</v>
      </c>
      <c r="AG116" s="12">
        <f t="shared" si="22"/>
        <v>171.83159966724583</v>
      </c>
      <c r="AI116" s="6">
        <f t="shared" si="23"/>
        <v>1.144536321195145</v>
      </c>
    </row>
    <row r="117" spans="1:35" ht="15">
      <c r="A117">
        <f>'plot data'!A117</f>
        <v>30305</v>
      </c>
      <c r="B117">
        <f>'plot data'!B117</f>
        <v>1030411</v>
      </c>
      <c r="D117">
        <f>'plot data'!G117</f>
        <v>1448.276</v>
      </c>
      <c r="E117">
        <f>D117*prices!$F$3</f>
        <v>257.4712888888889</v>
      </c>
      <c r="G117">
        <f>prices!$D$14*prices!$F$5</f>
        <v>17.77777777777778</v>
      </c>
      <c r="I117">
        <f>'plot data'!J117</f>
        <v>376.1905</v>
      </c>
      <c r="J117" s="6">
        <f>prices!$F$4</f>
        <v>0.5555555555555556</v>
      </c>
      <c r="K117">
        <f t="shared" si="13"/>
        <v>208.99472222222224</v>
      </c>
      <c r="M117">
        <f t="shared" si="14"/>
        <v>226.7725</v>
      </c>
      <c r="N117">
        <f t="shared" si="15"/>
        <v>156.580996992286</v>
      </c>
      <c r="P117">
        <f>'labor worksheet'!T117</f>
        <v>21</v>
      </c>
      <c r="Q117">
        <f>prices!$F$8</f>
        <v>1.7777777777777777</v>
      </c>
      <c r="R117">
        <f t="shared" si="16"/>
        <v>37.33333333333333</v>
      </c>
      <c r="T117">
        <f>'labor worksheet'!U117</f>
        <v>64</v>
      </c>
      <c r="U117">
        <f>prices!$F$9</f>
        <v>1.1111111111111112</v>
      </c>
      <c r="V117">
        <f t="shared" si="17"/>
        <v>71.11111111111111</v>
      </c>
      <c r="X117">
        <f>'labor worksheet'!V117</f>
        <v>34</v>
      </c>
      <c r="Y117">
        <f>prices!$F$10</f>
        <v>0.5555555555555556</v>
      </c>
      <c r="Z117">
        <f t="shared" si="18"/>
        <v>18.88888888888889</v>
      </c>
      <c r="AB117">
        <f t="shared" si="19"/>
        <v>119</v>
      </c>
      <c r="AC117">
        <f t="shared" si="20"/>
        <v>127.33333333333333</v>
      </c>
      <c r="AD117" s="12">
        <f t="shared" si="21"/>
        <v>87.92062654724191</v>
      </c>
      <c r="AE117" s="12"/>
      <c r="AF117" s="12">
        <f t="shared" si="12"/>
        <v>156.580996992286</v>
      </c>
      <c r="AG117" s="12">
        <f t="shared" si="22"/>
        <v>244.5016235395279</v>
      </c>
      <c r="AI117" s="6">
        <f t="shared" si="23"/>
        <v>0.2579730158730161</v>
      </c>
    </row>
    <row r="118" spans="1:35" ht="15">
      <c r="A118">
        <f>'plot data'!A118</f>
        <v>30202</v>
      </c>
      <c r="B118">
        <f>'plot data'!B118</f>
        <v>3010203</v>
      </c>
      <c r="D118">
        <f>'plot data'!G118</f>
        <v>1440</v>
      </c>
      <c r="E118">
        <f>D118*prices!$F$3</f>
        <v>256</v>
      </c>
      <c r="G118">
        <f>prices!$D$14*prices!$F$5</f>
        <v>17.77777777777778</v>
      </c>
      <c r="I118">
        <f>'plot data'!J118</f>
        <v>0</v>
      </c>
      <c r="J118" s="6">
        <f>prices!$F$4</f>
        <v>0.5555555555555556</v>
      </c>
      <c r="K118">
        <f t="shared" si="13"/>
        <v>0</v>
      </c>
      <c r="M118">
        <f t="shared" si="14"/>
        <v>17.77777777777778</v>
      </c>
      <c r="N118">
        <f t="shared" si="15"/>
        <v>12.34567901234568</v>
      </c>
      <c r="P118">
        <f>'labor worksheet'!T118</f>
        <v>36</v>
      </c>
      <c r="Q118">
        <f>prices!$F$8</f>
        <v>1.7777777777777777</v>
      </c>
      <c r="R118">
        <f t="shared" si="16"/>
        <v>64</v>
      </c>
      <c r="T118">
        <f>'labor worksheet'!U118</f>
        <v>27</v>
      </c>
      <c r="U118">
        <f>prices!$F$9</f>
        <v>1.1111111111111112</v>
      </c>
      <c r="V118">
        <f t="shared" si="17"/>
        <v>30</v>
      </c>
      <c r="X118">
        <f>'labor worksheet'!V118</f>
        <v>0</v>
      </c>
      <c r="Y118">
        <f>prices!$F$10</f>
        <v>0.5555555555555556</v>
      </c>
      <c r="Z118">
        <f t="shared" si="18"/>
        <v>0</v>
      </c>
      <c r="AB118">
        <f t="shared" si="19"/>
        <v>63</v>
      </c>
      <c r="AC118">
        <f t="shared" si="20"/>
        <v>94</v>
      </c>
      <c r="AD118" s="12">
        <f t="shared" si="21"/>
        <v>65.27777777777779</v>
      </c>
      <c r="AE118" s="12"/>
      <c r="AF118" s="12">
        <f t="shared" si="12"/>
        <v>12.34567901234568</v>
      </c>
      <c r="AG118" s="12">
        <f t="shared" si="22"/>
        <v>77.62345679012347</v>
      </c>
      <c r="AI118" s="6">
        <f t="shared" si="23"/>
        <v>3.781305114638448</v>
      </c>
    </row>
    <row r="119" spans="1:35" ht="15">
      <c r="A119">
        <f>'plot data'!A119</f>
        <v>30903</v>
      </c>
      <c r="B119">
        <f>'plot data'!B119</f>
        <v>1050202</v>
      </c>
      <c r="D119">
        <f>'plot data'!G119</f>
        <v>1440</v>
      </c>
      <c r="E119">
        <f>D119*prices!$F$3</f>
        <v>256</v>
      </c>
      <c r="G119">
        <f>prices!$D$14*prices!$F$5</f>
        <v>17.77777777777778</v>
      </c>
      <c r="I119">
        <f>'plot data'!J119</f>
        <v>0</v>
      </c>
      <c r="J119" s="6">
        <f>prices!$F$4</f>
        <v>0.5555555555555556</v>
      </c>
      <c r="K119">
        <f t="shared" si="13"/>
        <v>0</v>
      </c>
      <c r="M119">
        <f t="shared" si="14"/>
        <v>17.77777777777778</v>
      </c>
      <c r="N119">
        <f t="shared" si="15"/>
        <v>12.34567901234568</v>
      </c>
      <c r="P119">
        <f>'labor worksheet'!T119</f>
        <v>36</v>
      </c>
      <c r="Q119">
        <f>prices!$F$8</f>
        <v>1.7777777777777777</v>
      </c>
      <c r="R119">
        <f t="shared" si="16"/>
        <v>64</v>
      </c>
      <c r="T119">
        <f>'labor worksheet'!U119</f>
        <v>27</v>
      </c>
      <c r="U119">
        <f>prices!$F$9</f>
        <v>1.1111111111111112</v>
      </c>
      <c r="V119">
        <f t="shared" si="17"/>
        <v>30</v>
      </c>
      <c r="X119">
        <f>'labor worksheet'!V119</f>
        <v>0</v>
      </c>
      <c r="Y119">
        <f>prices!$F$10</f>
        <v>0.5555555555555556</v>
      </c>
      <c r="Z119">
        <f t="shared" si="18"/>
        <v>0</v>
      </c>
      <c r="AB119">
        <f t="shared" si="19"/>
        <v>63</v>
      </c>
      <c r="AC119">
        <f t="shared" si="20"/>
        <v>94</v>
      </c>
      <c r="AD119" s="12">
        <f t="shared" si="21"/>
        <v>65.27777777777779</v>
      </c>
      <c r="AE119" s="12"/>
      <c r="AF119" s="12">
        <f t="shared" si="12"/>
        <v>12.34567901234568</v>
      </c>
      <c r="AG119" s="12">
        <f t="shared" si="22"/>
        <v>77.62345679012347</v>
      </c>
      <c r="AI119" s="6">
        <f t="shared" si="23"/>
        <v>3.781305114638448</v>
      </c>
    </row>
    <row r="120" spans="1:35" ht="15">
      <c r="A120">
        <f>'plot data'!A120</f>
        <v>30401</v>
      </c>
      <c r="B120">
        <f>'plot data'!B120</f>
        <v>3020105</v>
      </c>
      <c r="D120">
        <f>'plot data'!G120</f>
        <v>1440</v>
      </c>
      <c r="E120">
        <f>D120*prices!$F$3</f>
        <v>256</v>
      </c>
      <c r="G120">
        <f>prices!$D$14*prices!$F$5</f>
        <v>17.77777777777778</v>
      </c>
      <c r="I120">
        <f>'plot data'!J120</f>
        <v>0</v>
      </c>
      <c r="J120" s="6">
        <f>prices!$F$4</f>
        <v>0.5555555555555556</v>
      </c>
      <c r="K120">
        <f t="shared" si="13"/>
        <v>0</v>
      </c>
      <c r="M120">
        <f t="shared" si="14"/>
        <v>17.77777777777778</v>
      </c>
      <c r="N120">
        <f t="shared" si="15"/>
        <v>12.34567901234568</v>
      </c>
      <c r="P120">
        <f>'labor worksheet'!T120</f>
        <v>36</v>
      </c>
      <c r="Q120">
        <f>prices!$F$8</f>
        <v>1.7777777777777777</v>
      </c>
      <c r="R120">
        <f t="shared" si="16"/>
        <v>64</v>
      </c>
      <c r="T120">
        <f>'labor worksheet'!U120</f>
        <v>27</v>
      </c>
      <c r="U120">
        <f>prices!$F$9</f>
        <v>1.1111111111111112</v>
      </c>
      <c r="V120">
        <f t="shared" si="17"/>
        <v>30</v>
      </c>
      <c r="X120">
        <f>'labor worksheet'!V120</f>
        <v>0</v>
      </c>
      <c r="Y120">
        <f>prices!$F$10</f>
        <v>0.5555555555555556</v>
      </c>
      <c r="Z120">
        <f t="shared" si="18"/>
        <v>0</v>
      </c>
      <c r="AB120">
        <f t="shared" si="19"/>
        <v>63</v>
      </c>
      <c r="AC120">
        <f t="shared" si="20"/>
        <v>94</v>
      </c>
      <c r="AD120" s="12">
        <f t="shared" si="21"/>
        <v>65.27777777777779</v>
      </c>
      <c r="AE120" s="12"/>
      <c r="AF120" s="12">
        <f t="shared" si="12"/>
        <v>12.34567901234568</v>
      </c>
      <c r="AG120" s="12">
        <f t="shared" si="22"/>
        <v>77.62345679012347</v>
      </c>
      <c r="AI120" s="6">
        <f t="shared" si="23"/>
        <v>3.781305114638448</v>
      </c>
    </row>
    <row r="121" spans="1:35" ht="15">
      <c r="A121">
        <f>'plot data'!A121</f>
        <v>20202</v>
      </c>
      <c r="B121">
        <f>'plot data'!B121</f>
        <v>3040402</v>
      </c>
      <c r="D121">
        <f>'plot data'!G121</f>
        <v>1418.103</v>
      </c>
      <c r="E121">
        <f>D121*prices!$F$3</f>
        <v>252.10720000000003</v>
      </c>
      <c r="G121">
        <f>prices!$D$14*prices!$F$5</f>
        <v>17.77777777777778</v>
      </c>
      <c r="I121">
        <f>'plot data'!J121</f>
        <v>0</v>
      </c>
      <c r="J121" s="6">
        <f>prices!$F$4</f>
        <v>0.5555555555555556</v>
      </c>
      <c r="K121">
        <f t="shared" si="13"/>
        <v>0</v>
      </c>
      <c r="M121">
        <f t="shared" si="14"/>
        <v>17.77777777777778</v>
      </c>
      <c r="N121">
        <f t="shared" si="15"/>
        <v>12.536309265108232</v>
      </c>
      <c r="P121">
        <f>'labor worksheet'!T121</f>
        <v>36</v>
      </c>
      <c r="Q121">
        <f>prices!$F$8</f>
        <v>1.7777777777777777</v>
      </c>
      <c r="R121">
        <f t="shared" si="16"/>
        <v>64</v>
      </c>
      <c r="T121">
        <f>'labor worksheet'!U121</f>
        <v>27</v>
      </c>
      <c r="U121">
        <f>prices!$F$9</f>
        <v>1.1111111111111112</v>
      </c>
      <c r="V121">
        <f t="shared" si="17"/>
        <v>30</v>
      </c>
      <c r="X121">
        <f>'labor worksheet'!V121</f>
        <v>0</v>
      </c>
      <c r="Y121">
        <f>prices!$F$10</f>
        <v>0.5555555555555556</v>
      </c>
      <c r="Z121">
        <f t="shared" si="18"/>
        <v>0</v>
      </c>
      <c r="AB121">
        <f t="shared" si="19"/>
        <v>63</v>
      </c>
      <c r="AC121">
        <f t="shared" si="20"/>
        <v>94</v>
      </c>
      <c r="AD121" s="12">
        <f t="shared" si="21"/>
        <v>66.28573523925976</v>
      </c>
      <c r="AE121" s="12"/>
      <c r="AF121" s="12">
        <f t="shared" si="12"/>
        <v>12.536309265108232</v>
      </c>
      <c r="AG121" s="12">
        <f t="shared" si="22"/>
        <v>78.822044504368</v>
      </c>
      <c r="AI121" s="6">
        <f t="shared" si="23"/>
        <v>3.7195146384479725</v>
      </c>
    </row>
    <row r="122" spans="1:35" ht="15">
      <c r="A122">
        <f>'plot data'!A122</f>
        <v>20402</v>
      </c>
      <c r="B122">
        <f>'plot data'!B122</f>
        <v>3110201</v>
      </c>
      <c r="D122">
        <f>'plot data'!G122</f>
        <v>1405.405</v>
      </c>
      <c r="E122">
        <f>D122*prices!$F$3</f>
        <v>249.84977777777777</v>
      </c>
      <c r="G122">
        <f>prices!$D$14*prices!$F$5</f>
        <v>17.77777777777778</v>
      </c>
      <c r="I122">
        <f>'plot data'!J122</f>
        <v>169.4915</v>
      </c>
      <c r="J122" s="6">
        <f>prices!$F$4</f>
        <v>0.5555555555555556</v>
      </c>
      <c r="K122">
        <f t="shared" si="13"/>
        <v>94.16194444444444</v>
      </c>
      <c r="M122">
        <f t="shared" si="14"/>
        <v>111.93972222222223</v>
      </c>
      <c r="N122">
        <f t="shared" si="15"/>
        <v>79.64944071084294</v>
      </c>
      <c r="P122">
        <f>'labor worksheet'!T122</f>
        <v>36</v>
      </c>
      <c r="Q122">
        <f>prices!$F$8</f>
        <v>1.7777777777777777</v>
      </c>
      <c r="R122">
        <f t="shared" si="16"/>
        <v>64</v>
      </c>
      <c r="T122">
        <f>'labor worksheet'!U122</f>
        <v>27</v>
      </c>
      <c r="U122">
        <f>prices!$F$9</f>
        <v>1.1111111111111112</v>
      </c>
      <c r="V122">
        <f t="shared" si="17"/>
        <v>30</v>
      </c>
      <c r="X122">
        <f>'labor worksheet'!V122</f>
        <v>0</v>
      </c>
      <c r="Y122">
        <f>prices!$F$10</f>
        <v>0.5555555555555556</v>
      </c>
      <c r="Z122">
        <f t="shared" si="18"/>
        <v>0</v>
      </c>
      <c r="AB122">
        <f t="shared" si="19"/>
        <v>63</v>
      </c>
      <c r="AC122">
        <f t="shared" si="20"/>
        <v>94</v>
      </c>
      <c r="AD122" s="12">
        <f t="shared" si="21"/>
        <v>66.88463467826</v>
      </c>
      <c r="AE122" s="12"/>
      <c r="AF122" s="12">
        <f t="shared" si="12"/>
        <v>79.64944071084294</v>
      </c>
      <c r="AG122" s="12">
        <f t="shared" si="22"/>
        <v>146.53407538910295</v>
      </c>
      <c r="AI122" s="6">
        <f t="shared" si="23"/>
        <v>2.189048500881834</v>
      </c>
    </row>
    <row r="123" spans="1:35" ht="15">
      <c r="A123">
        <f>'plot data'!A123</f>
        <v>30402</v>
      </c>
      <c r="B123">
        <f>'plot data'!B123</f>
        <v>3110102</v>
      </c>
      <c r="D123">
        <f>'plot data'!G123</f>
        <v>1396.896</v>
      </c>
      <c r="E123">
        <f>D123*prices!$F$3</f>
        <v>248.33706666666666</v>
      </c>
      <c r="G123">
        <f>prices!$D$14*prices!$F$5</f>
        <v>17.77777777777778</v>
      </c>
      <c r="I123">
        <f>'plot data'!J123</f>
        <v>0</v>
      </c>
      <c r="J123" s="6">
        <f>prices!$F$4</f>
        <v>0.5555555555555556</v>
      </c>
      <c r="K123">
        <f t="shared" si="13"/>
        <v>0</v>
      </c>
      <c r="M123">
        <f t="shared" si="14"/>
        <v>17.77777777777778</v>
      </c>
      <c r="N123">
        <f t="shared" si="15"/>
        <v>12.726629454002145</v>
      </c>
      <c r="P123">
        <f>'labor worksheet'!T123</f>
        <v>36</v>
      </c>
      <c r="Q123">
        <f>prices!$F$8</f>
        <v>1.7777777777777777</v>
      </c>
      <c r="R123">
        <f t="shared" si="16"/>
        <v>64</v>
      </c>
      <c r="T123">
        <f>'labor worksheet'!U123</f>
        <v>27</v>
      </c>
      <c r="U123">
        <f>prices!$F$9</f>
        <v>1.1111111111111112</v>
      </c>
      <c r="V123">
        <f t="shared" si="17"/>
        <v>30</v>
      </c>
      <c r="X123">
        <f>'labor worksheet'!V123</f>
        <v>0</v>
      </c>
      <c r="Y123">
        <f>prices!$F$10</f>
        <v>0.5555555555555556</v>
      </c>
      <c r="Z123">
        <f t="shared" si="18"/>
        <v>0</v>
      </c>
      <c r="AB123">
        <f t="shared" si="19"/>
        <v>63</v>
      </c>
      <c r="AC123">
        <f t="shared" si="20"/>
        <v>94</v>
      </c>
      <c r="AD123" s="12">
        <f t="shared" si="21"/>
        <v>67.29205323803633</v>
      </c>
      <c r="AE123" s="12"/>
      <c r="AF123" s="12">
        <f t="shared" si="12"/>
        <v>12.726629454002145</v>
      </c>
      <c r="AG123" s="12">
        <f t="shared" si="22"/>
        <v>80.01868269203848</v>
      </c>
      <c r="AI123" s="6">
        <f t="shared" si="23"/>
        <v>3.6596712522045856</v>
      </c>
    </row>
    <row r="124" spans="1:35" ht="15">
      <c r="A124">
        <f>'plot data'!A124</f>
        <v>10204</v>
      </c>
      <c r="B124">
        <f>'plot data'!B124</f>
        <v>1020102</v>
      </c>
      <c r="D124">
        <f>'plot data'!G124</f>
        <v>1377.049</v>
      </c>
      <c r="E124">
        <f>D124*prices!$F$3</f>
        <v>244.8087111111111</v>
      </c>
      <c r="G124">
        <f>prices!$D$14*prices!$F$5</f>
        <v>17.77777777777778</v>
      </c>
      <c r="I124">
        <f>'plot data'!J124</f>
        <v>0</v>
      </c>
      <c r="J124" s="6">
        <f>prices!$F$4</f>
        <v>0.5555555555555556</v>
      </c>
      <c r="K124">
        <f t="shared" si="13"/>
        <v>0</v>
      </c>
      <c r="M124">
        <f t="shared" si="14"/>
        <v>17.77777777777778</v>
      </c>
      <c r="N124">
        <f t="shared" si="15"/>
        <v>12.910054600655299</v>
      </c>
      <c r="P124">
        <f>'labor worksheet'!T124</f>
        <v>36</v>
      </c>
      <c r="Q124">
        <f>prices!$F$8</f>
        <v>1.7777777777777777</v>
      </c>
      <c r="R124">
        <f t="shared" si="16"/>
        <v>64</v>
      </c>
      <c r="T124">
        <f>'labor worksheet'!U124</f>
        <v>27</v>
      </c>
      <c r="U124">
        <f>prices!$F$9</f>
        <v>1.1111111111111112</v>
      </c>
      <c r="V124">
        <f t="shared" si="17"/>
        <v>30</v>
      </c>
      <c r="X124">
        <f>'labor worksheet'!V124</f>
        <v>0</v>
      </c>
      <c r="Y124">
        <f>prices!$F$10</f>
        <v>0.5555555555555556</v>
      </c>
      <c r="Z124">
        <f t="shared" si="18"/>
        <v>0</v>
      </c>
      <c r="AB124">
        <f t="shared" si="19"/>
        <v>63</v>
      </c>
      <c r="AC124">
        <f t="shared" si="20"/>
        <v>94</v>
      </c>
      <c r="AD124" s="12">
        <f t="shared" si="21"/>
        <v>68.2619137009649</v>
      </c>
      <c r="AE124" s="12"/>
      <c r="AF124" s="12">
        <f t="shared" si="12"/>
        <v>12.910054600655299</v>
      </c>
      <c r="AG124" s="12">
        <f t="shared" si="22"/>
        <v>81.1719683016202</v>
      </c>
      <c r="AI124" s="6">
        <f t="shared" si="23"/>
        <v>3.6036656084656085</v>
      </c>
    </row>
    <row r="125" spans="1:35" ht="15">
      <c r="A125">
        <f>'plot data'!A125</f>
        <v>20108</v>
      </c>
      <c r="B125">
        <f>'plot data'!B125</f>
        <v>3060201</v>
      </c>
      <c r="D125">
        <f>'plot data'!G125</f>
        <v>1368.421</v>
      </c>
      <c r="E125">
        <f>D125*prices!$F$3</f>
        <v>243.27484444444445</v>
      </c>
      <c r="G125">
        <f>prices!$D$14*prices!$F$5</f>
        <v>17.77777777777778</v>
      </c>
      <c r="I125">
        <f>'plot data'!J125</f>
        <v>400</v>
      </c>
      <c r="J125" s="6">
        <f>prices!$F$4</f>
        <v>0.5555555555555556</v>
      </c>
      <c r="K125">
        <f t="shared" si="13"/>
        <v>222.22222222222223</v>
      </c>
      <c r="M125">
        <f t="shared" si="14"/>
        <v>240</v>
      </c>
      <c r="N125">
        <f t="shared" si="15"/>
        <v>175.38462213017777</v>
      </c>
      <c r="P125">
        <f>'labor worksheet'!T125</f>
        <v>21</v>
      </c>
      <c r="Q125">
        <f>prices!$F$8</f>
        <v>1.7777777777777777</v>
      </c>
      <c r="R125">
        <f t="shared" si="16"/>
        <v>37.33333333333333</v>
      </c>
      <c r="T125">
        <f>'labor worksheet'!U125</f>
        <v>27</v>
      </c>
      <c r="U125">
        <f>prices!$F$9</f>
        <v>1.1111111111111112</v>
      </c>
      <c r="V125">
        <f t="shared" si="17"/>
        <v>30</v>
      </c>
      <c r="X125">
        <f>'labor worksheet'!V125</f>
        <v>15</v>
      </c>
      <c r="Y125">
        <f>prices!$F$10</f>
        <v>0.5555555555555556</v>
      </c>
      <c r="Z125">
        <f t="shared" si="18"/>
        <v>8.333333333333334</v>
      </c>
      <c r="AB125">
        <f t="shared" si="19"/>
        <v>63</v>
      </c>
      <c r="AC125">
        <f t="shared" si="20"/>
        <v>75.66666666666666</v>
      </c>
      <c r="AD125" s="12">
        <f t="shared" si="21"/>
        <v>55.29487392159771</v>
      </c>
      <c r="AE125" s="12"/>
      <c r="AF125" s="12">
        <f t="shared" si="12"/>
        <v>175.38462213017777</v>
      </c>
      <c r="AG125" s="12">
        <f t="shared" si="22"/>
        <v>230.6794960517755</v>
      </c>
      <c r="AI125" s="6">
        <f t="shared" si="23"/>
        <v>0.051981657848324675</v>
      </c>
    </row>
    <row r="126" spans="1:35" ht="15">
      <c r="A126">
        <f>'plot data'!A126</f>
        <v>30606</v>
      </c>
      <c r="B126">
        <f>'plot data'!B126</f>
        <v>1020303</v>
      </c>
      <c r="D126">
        <f>'plot data'!G126</f>
        <v>1366.667</v>
      </c>
      <c r="E126">
        <f>D126*prices!$F$3</f>
        <v>242.9630222222222</v>
      </c>
      <c r="G126">
        <f>prices!$D$14*prices!$F$5</f>
        <v>17.77777777777778</v>
      </c>
      <c r="I126">
        <f>'plot data'!J126</f>
        <v>0</v>
      </c>
      <c r="J126" s="6">
        <f>prices!$F$4</f>
        <v>0.5555555555555556</v>
      </c>
      <c r="K126">
        <f t="shared" si="13"/>
        <v>0</v>
      </c>
      <c r="M126">
        <f t="shared" si="14"/>
        <v>17.77777777777778</v>
      </c>
      <c r="N126">
        <f t="shared" si="15"/>
        <v>13.008126908586934</v>
      </c>
      <c r="P126">
        <f>'labor worksheet'!T126</f>
        <v>36</v>
      </c>
      <c r="Q126">
        <f>prices!$F$8</f>
        <v>1.7777777777777777</v>
      </c>
      <c r="R126">
        <f t="shared" si="16"/>
        <v>64</v>
      </c>
      <c r="T126">
        <f>'labor worksheet'!U126</f>
        <v>27</v>
      </c>
      <c r="U126">
        <f>prices!$F$9</f>
        <v>1.1111111111111112</v>
      </c>
      <c r="V126">
        <f t="shared" si="17"/>
        <v>30</v>
      </c>
      <c r="X126">
        <f>'labor worksheet'!V126</f>
        <v>0</v>
      </c>
      <c r="Y126">
        <f>prices!$F$10</f>
        <v>0.5555555555555556</v>
      </c>
      <c r="Z126">
        <f t="shared" si="18"/>
        <v>0</v>
      </c>
      <c r="AB126">
        <f t="shared" si="19"/>
        <v>63</v>
      </c>
      <c r="AC126">
        <f t="shared" si="20"/>
        <v>94</v>
      </c>
      <c r="AD126" s="12">
        <f t="shared" si="21"/>
        <v>68.78047102915342</v>
      </c>
      <c r="AE126" s="12"/>
      <c r="AF126" s="12">
        <f t="shared" si="12"/>
        <v>13.008126908586934</v>
      </c>
      <c r="AG126" s="12">
        <f t="shared" si="22"/>
        <v>81.78859793774035</v>
      </c>
      <c r="AI126" s="6">
        <f t="shared" si="23"/>
        <v>3.574368959435626</v>
      </c>
    </row>
    <row r="127" spans="1:35" ht="15">
      <c r="A127">
        <f>'plot data'!A127</f>
        <v>10103</v>
      </c>
      <c r="B127">
        <f>'plot data'!B127</f>
        <v>3020102</v>
      </c>
      <c r="D127">
        <f>'plot data'!G127</f>
        <v>1361.111</v>
      </c>
      <c r="E127">
        <f>D127*prices!$F$3</f>
        <v>241.9752888888889</v>
      </c>
      <c r="G127">
        <f>prices!$D$14*prices!$F$5</f>
        <v>17.77777777777778</v>
      </c>
      <c r="I127">
        <f>'plot data'!J127</f>
        <v>200</v>
      </c>
      <c r="J127" s="6">
        <f>prices!$F$4</f>
        <v>0.5555555555555556</v>
      </c>
      <c r="K127">
        <f t="shared" si="13"/>
        <v>111.11111111111111</v>
      </c>
      <c r="M127">
        <f t="shared" si="14"/>
        <v>128.88888888888889</v>
      </c>
      <c r="N127">
        <f t="shared" si="15"/>
        <v>94.69388528113349</v>
      </c>
      <c r="P127">
        <f>'labor worksheet'!T127</f>
        <v>21</v>
      </c>
      <c r="Q127">
        <f>prices!$F$8</f>
        <v>1.7777777777777777</v>
      </c>
      <c r="R127">
        <f t="shared" si="16"/>
        <v>37.33333333333333</v>
      </c>
      <c r="T127">
        <f>'labor worksheet'!U127</f>
        <v>64</v>
      </c>
      <c r="U127">
        <f>prices!$F$9</f>
        <v>1.1111111111111112</v>
      </c>
      <c r="V127">
        <f t="shared" si="17"/>
        <v>71.11111111111111</v>
      </c>
      <c r="X127">
        <f>'labor worksheet'!V127</f>
        <v>34</v>
      </c>
      <c r="Y127">
        <f>prices!$F$10</f>
        <v>0.5555555555555556</v>
      </c>
      <c r="Z127">
        <f t="shared" si="18"/>
        <v>18.88888888888889</v>
      </c>
      <c r="AB127">
        <f t="shared" si="19"/>
        <v>119</v>
      </c>
      <c r="AC127">
        <f t="shared" si="20"/>
        <v>127.33333333333333</v>
      </c>
      <c r="AD127" s="12">
        <f t="shared" si="21"/>
        <v>93.55102804498188</v>
      </c>
      <c r="AE127" s="12"/>
      <c r="AF127" s="12">
        <f t="shared" si="12"/>
        <v>94.69388528113349</v>
      </c>
      <c r="AG127" s="12">
        <f t="shared" si="22"/>
        <v>188.24491332611535</v>
      </c>
      <c r="AI127" s="6">
        <f t="shared" si="23"/>
        <v>0.9503058823529414</v>
      </c>
    </row>
    <row r="128" spans="1:35" ht="15">
      <c r="A128">
        <f>'plot data'!A128</f>
        <v>10205</v>
      </c>
      <c r="B128">
        <f>'plot data'!B128</f>
        <v>3020204</v>
      </c>
      <c r="D128">
        <f>'plot data'!G128</f>
        <v>1354.839</v>
      </c>
      <c r="E128">
        <f>D128*prices!$F$3</f>
        <v>240.86026666666666</v>
      </c>
      <c r="G128">
        <f>prices!$D$14*prices!$F$5</f>
        <v>17.77777777777778</v>
      </c>
      <c r="I128">
        <f>'plot data'!J128</f>
        <v>200</v>
      </c>
      <c r="J128" s="6">
        <f>prices!$F$4</f>
        <v>0.5555555555555556</v>
      </c>
      <c r="K128">
        <f t="shared" si="13"/>
        <v>111.11111111111111</v>
      </c>
      <c r="M128">
        <f t="shared" si="14"/>
        <v>128.88888888888889</v>
      </c>
      <c r="N128">
        <f t="shared" si="15"/>
        <v>95.13225474679197</v>
      </c>
      <c r="P128">
        <f>'labor worksheet'!T128</f>
        <v>21</v>
      </c>
      <c r="Q128">
        <f>prices!$F$8</f>
        <v>1.7777777777777777</v>
      </c>
      <c r="R128">
        <f t="shared" si="16"/>
        <v>37.33333333333333</v>
      </c>
      <c r="T128">
        <f>'labor worksheet'!U128</f>
        <v>64</v>
      </c>
      <c r="U128">
        <f>prices!$F$9</f>
        <v>1.1111111111111112</v>
      </c>
      <c r="V128">
        <f t="shared" si="17"/>
        <v>71.11111111111111</v>
      </c>
      <c r="X128">
        <f>'labor worksheet'!V128</f>
        <v>34</v>
      </c>
      <c r="Y128">
        <f>prices!$F$10</f>
        <v>0.5555555555555556</v>
      </c>
      <c r="Z128">
        <f t="shared" si="18"/>
        <v>18.88888888888889</v>
      </c>
      <c r="AB128">
        <f t="shared" si="19"/>
        <v>119</v>
      </c>
      <c r="AC128">
        <f t="shared" si="20"/>
        <v>127.33333333333333</v>
      </c>
      <c r="AD128" s="12">
        <f t="shared" si="21"/>
        <v>93.98410684467552</v>
      </c>
      <c r="AE128" s="12"/>
      <c r="AF128" s="12">
        <f t="shared" si="12"/>
        <v>95.13225474679197</v>
      </c>
      <c r="AG128" s="12">
        <f t="shared" si="22"/>
        <v>189.1163615914675</v>
      </c>
      <c r="AI128" s="6">
        <f t="shared" si="23"/>
        <v>0.9409359477124183</v>
      </c>
    </row>
    <row r="129" spans="1:35" ht="15">
      <c r="A129">
        <f>'plot data'!A129</f>
        <v>30201</v>
      </c>
      <c r="B129">
        <f>'plot data'!B129</f>
        <v>3040601</v>
      </c>
      <c r="D129">
        <f>'plot data'!G129</f>
        <v>1339.408</v>
      </c>
      <c r="E129">
        <f>D129*prices!$F$3</f>
        <v>238.11697777777778</v>
      </c>
      <c r="G129">
        <f>prices!$D$14*prices!$F$5</f>
        <v>17.77777777777778</v>
      </c>
      <c r="I129">
        <f>'plot data'!J129</f>
        <v>200</v>
      </c>
      <c r="J129" s="6">
        <f>prices!$F$4</f>
        <v>0.5555555555555556</v>
      </c>
      <c r="K129">
        <f t="shared" si="13"/>
        <v>111.11111111111111</v>
      </c>
      <c r="M129">
        <f t="shared" si="14"/>
        <v>128.88888888888889</v>
      </c>
      <c r="N129">
        <f t="shared" si="15"/>
        <v>96.22825075622133</v>
      </c>
      <c r="P129">
        <f>'labor worksheet'!T129</f>
        <v>21</v>
      </c>
      <c r="Q129">
        <f>prices!$F$8</f>
        <v>1.7777777777777777</v>
      </c>
      <c r="R129">
        <f t="shared" si="16"/>
        <v>37.33333333333333</v>
      </c>
      <c r="T129">
        <f>'labor worksheet'!U129</f>
        <v>64</v>
      </c>
      <c r="U129">
        <f>prices!$F$9</f>
        <v>1.1111111111111112</v>
      </c>
      <c r="V129">
        <f t="shared" si="17"/>
        <v>71.11111111111111</v>
      </c>
      <c r="X129">
        <f>'labor worksheet'!V129</f>
        <v>34</v>
      </c>
      <c r="Y129">
        <f>prices!$F$10</f>
        <v>0.5555555555555556</v>
      </c>
      <c r="Z129">
        <f t="shared" si="18"/>
        <v>18.88888888888889</v>
      </c>
      <c r="AB129">
        <f t="shared" si="19"/>
        <v>119</v>
      </c>
      <c r="AC129">
        <f t="shared" si="20"/>
        <v>127.33333333333333</v>
      </c>
      <c r="AD129" s="12">
        <f t="shared" si="21"/>
        <v>95.06687531606003</v>
      </c>
      <c r="AE129" s="12"/>
      <c r="AF129" s="12">
        <f t="shared" si="12"/>
        <v>96.22825075622133</v>
      </c>
      <c r="AG129" s="12">
        <f t="shared" si="22"/>
        <v>191.29512607228136</v>
      </c>
      <c r="AI129" s="6">
        <f t="shared" si="23"/>
        <v>0.9178830999066293</v>
      </c>
    </row>
    <row r="130" spans="1:35" ht="15">
      <c r="A130">
        <f>'plot data'!A130</f>
        <v>31101</v>
      </c>
      <c r="B130">
        <f>'plot data'!B130</f>
        <v>3100202</v>
      </c>
      <c r="D130">
        <f>'plot data'!G130</f>
        <v>1315.436</v>
      </c>
      <c r="E130">
        <f>D130*prices!$F$3</f>
        <v>233.85528888888888</v>
      </c>
      <c r="G130">
        <f>prices!$D$14*prices!$F$5</f>
        <v>17.77777777777778</v>
      </c>
      <c r="I130">
        <f>'plot data'!J130</f>
        <v>0</v>
      </c>
      <c r="J130" s="6">
        <f>prices!$F$4</f>
        <v>0.5555555555555556</v>
      </c>
      <c r="K130">
        <f t="shared" si="13"/>
        <v>0</v>
      </c>
      <c r="M130">
        <f t="shared" si="14"/>
        <v>17.77777777777778</v>
      </c>
      <c r="N130">
        <f t="shared" si="15"/>
        <v>13.514741711324442</v>
      </c>
      <c r="P130">
        <f>'labor worksheet'!T130</f>
        <v>21</v>
      </c>
      <c r="Q130">
        <f>prices!$F$8</f>
        <v>1.7777777777777777</v>
      </c>
      <c r="R130">
        <f t="shared" si="16"/>
        <v>37.33333333333333</v>
      </c>
      <c r="T130">
        <f>'labor worksheet'!U130</f>
        <v>64</v>
      </c>
      <c r="U130">
        <f>prices!$F$9</f>
        <v>1.1111111111111112</v>
      </c>
      <c r="V130">
        <f t="shared" si="17"/>
        <v>71.11111111111111</v>
      </c>
      <c r="X130">
        <f>'labor worksheet'!V130</f>
        <v>34</v>
      </c>
      <c r="Y130">
        <f>prices!$F$10</f>
        <v>0.5555555555555556</v>
      </c>
      <c r="Z130">
        <f t="shared" si="18"/>
        <v>18.88888888888889</v>
      </c>
      <c r="AB130">
        <f t="shared" si="19"/>
        <v>119</v>
      </c>
      <c r="AC130">
        <f t="shared" si="20"/>
        <v>127.33333333333333</v>
      </c>
      <c r="AD130" s="12">
        <f t="shared" si="21"/>
        <v>96.79933750736132</v>
      </c>
      <c r="AE130" s="12"/>
      <c r="AF130" s="12">
        <f aca="true" t="shared" si="24" ref="AF130:AF193">N130</f>
        <v>13.514741711324442</v>
      </c>
      <c r="AG130" s="12">
        <f t="shared" si="22"/>
        <v>110.31407921868576</v>
      </c>
      <c r="AI130" s="6">
        <f t="shared" si="23"/>
        <v>1.8157774042950514</v>
      </c>
    </row>
    <row r="131" spans="1:35" ht="15">
      <c r="A131">
        <f>'plot data'!A131</f>
        <v>30601</v>
      </c>
      <c r="B131">
        <f>'plot data'!B131</f>
        <v>3040703</v>
      </c>
      <c r="D131">
        <f>'plot data'!G131</f>
        <v>1299.807</v>
      </c>
      <c r="E131">
        <f>D131*prices!$F$3</f>
        <v>231.07680000000002</v>
      </c>
      <c r="G131">
        <f>prices!$D$14*prices!$F$5</f>
        <v>17.77777777777778</v>
      </c>
      <c r="I131">
        <f>'plot data'!J131</f>
        <v>0</v>
      </c>
      <c r="J131" s="6">
        <f>prices!$F$4</f>
        <v>0.5555555555555556</v>
      </c>
      <c r="K131">
        <f aca="true" t="shared" si="25" ref="K131:K194">I131*J131</f>
        <v>0</v>
      </c>
      <c r="M131">
        <f aca="true" t="shared" si="26" ref="M131:M194">G131+K131</f>
        <v>17.77777777777778</v>
      </c>
      <c r="N131">
        <f aca="true" t="shared" si="27" ref="N131:N194">M131/D131*1000</f>
        <v>13.677244219932481</v>
      </c>
      <c r="P131">
        <f>'labor worksheet'!T131</f>
        <v>36</v>
      </c>
      <c r="Q131">
        <f>prices!$F$8</f>
        <v>1.7777777777777777</v>
      </c>
      <c r="R131">
        <f aca="true" t="shared" si="28" ref="R131:R194">P131*Q131</f>
        <v>64</v>
      </c>
      <c r="T131">
        <f>'labor worksheet'!U131</f>
        <v>27</v>
      </c>
      <c r="U131">
        <f>prices!$F$9</f>
        <v>1.1111111111111112</v>
      </c>
      <c r="V131">
        <f aca="true" t="shared" si="29" ref="V131:V194">T131*U131</f>
        <v>30</v>
      </c>
      <c r="X131">
        <f>'labor worksheet'!V131</f>
        <v>0</v>
      </c>
      <c r="Y131">
        <f>prices!$F$10</f>
        <v>0.5555555555555556</v>
      </c>
      <c r="Z131">
        <f aca="true" t="shared" si="30" ref="Z131:Z194">X131*Y131</f>
        <v>0</v>
      </c>
      <c r="AB131">
        <f aca="true" t="shared" si="31" ref="AB131:AB194">P131+T131+X131</f>
        <v>63</v>
      </c>
      <c r="AC131">
        <f aca="true" t="shared" si="32" ref="AC131:AC194">R131+V131+Z131</f>
        <v>94</v>
      </c>
      <c r="AD131" s="12">
        <f aca="true" t="shared" si="33" ref="AD131:AD194">AC131/D131*1000</f>
        <v>72.31842881289299</v>
      </c>
      <c r="AE131" s="12"/>
      <c r="AF131" s="12">
        <f t="shared" si="24"/>
        <v>13.677244219932481</v>
      </c>
      <c r="AG131" s="12">
        <f aca="true" t="shared" si="34" ref="AG131:AG194">N131+AD131</f>
        <v>85.99567303282547</v>
      </c>
      <c r="AI131" s="6">
        <f aca="true" t="shared" si="35" ref="AI131:AI194">(E131-M131)/AB131</f>
        <v>3.385698765432099</v>
      </c>
    </row>
    <row r="132" spans="1:35" ht="15">
      <c r="A132">
        <f>'plot data'!A132</f>
        <v>20203</v>
      </c>
      <c r="B132">
        <f>'plot data'!B132</f>
        <v>1050302</v>
      </c>
      <c r="D132">
        <f>'plot data'!G132</f>
        <v>1285.714</v>
      </c>
      <c r="E132">
        <f>D132*prices!$F$3</f>
        <v>228.57137777777777</v>
      </c>
      <c r="G132">
        <f>prices!$D$14*prices!$F$5</f>
        <v>17.77777777777778</v>
      </c>
      <c r="I132">
        <f>'plot data'!J132</f>
        <v>0</v>
      </c>
      <c r="J132" s="6">
        <f>prices!$F$4</f>
        <v>0.5555555555555556</v>
      </c>
      <c r="K132">
        <f t="shared" si="25"/>
        <v>0</v>
      </c>
      <c r="M132">
        <f t="shared" si="26"/>
        <v>17.77777777777778</v>
      </c>
      <c r="N132">
        <f t="shared" si="27"/>
        <v>13.827163566530176</v>
      </c>
      <c r="P132">
        <f>'labor worksheet'!T132</f>
        <v>21</v>
      </c>
      <c r="Q132">
        <f>prices!$F$8</f>
        <v>1.7777777777777777</v>
      </c>
      <c r="R132">
        <f t="shared" si="28"/>
        <v>37.33333333333333</v>
      </c>
      <c r="T132">
        <f>'labor worksheet'!U132</f>
        <v>27</v>
      </c>
      <c r="U132">
        <f>prices!$F$9</f>
        <v>1.1111111111111112</v>
      </c>
      <c r="V132">
        <f t="shared" si="29"/>
        <v>30</v>
      </c>
      <c r="X132">
        <f>'labor worksheet'!V132</f>
        <v>15</v>
      </c>
      <c r="Y132">
        <f>prices!$F$10</f>
        <v>0.5555555555555556</v>
      </c>
      <c r="Z132">
        <f t="shared" si="30"/>
        <v>8.333333333333334</v>
      </c>
      <c r="AB132">
        <f t="shared" si="31"/>
        <v>63</v>
      </c>
      <c r="AC132">
        <f t="shared" si="32"/>
        <v>75.66666666666666</v>
      </c>
      <c r="AD132" s="12">
        <f t="shared" si="33"/>
        <v>58.85186493004405</v>
      </c>
      <c r="AE132" s="12"/>
      <c r="AF132" s="12">
        <f t="shared" si="24"/>
        <v>13.827163566530176</v>
      </c>
      <c r="AG132" s="12">
        <f t="shared" si="34"/>
        <v>72.67902849657423</v>
      </c>
      <c r="AI132" s="6">
        <f t="shared" si="35"/>
        <v>3.345930158730159</v>
      </c>
    </row>
    <row r="133" spans="1:35" ht="15">
      <c r="A133">
        <f>'plot data'!A133</f>
        <v>20203</v>
      </c>
      <c r="B133">
        <f>'plot data'!B133</f>
        <v>3100702</v>
      </c>
      <c r="D133">
        <f>'plot data'!G133</f>
        <v>1285.714</v>
      </c>
      <c r="E133">
        <f>D133*prices!$F$3</f>
        <v>228.57137777777777</v>
      </c>
      <c r="G133">
        <f>prices!$D$14*prices!$F$5</f>
        <v>17.77777777777778</v>
      </c>
      <c r="I133">
        <f>'plot data'!J133</f>
        <v>0</v>
      </c>
      <c r="J133" s="6">
        <f>prices!$F$4</f>
        <v>0.5555555555555556</v>
      </c>
      <c r="K133">
        <f t="shared" si="25"/>
        <v>0</v>
      </c>
      <c r="M133">
        <f t="shared" si="26"/>
        <v>17.77777777777778</v>
      </c>
      <c r="N133">
        <f t="shared" si="27"/>
        <v>13.827163566530176</v>
      </c>
      <c r="P133">
        <f>'labor worksheet'!T133</f>
        <v>36</v>
      </c>
      <c r="Q133">
        <f>prices!$F$8</f>
        <v>1.7777777777777777</v>
      </c>
      <c r="R133">
        <f t="shared" si="28"/>
        <v>64</v>
      </c>
      <c r="T133">
        <f>'labor worksheet'!U133</f>
        <v>27</v>
      </c>
      <c r="U133">
        <f>prices!$F$9</f>
        <v>1.1111111111111112</v>
      </c>
      <c r="V133">
        <f t="shared" si="29"/>
        <v>30</v>
      </c>
      <c r="X133">
        <f>'labor worksheet'!V133</f>
        <v>0</v>
      </c>
      <c r="Y133">
        <f>prices!$F$10</f>
        <v>0.5555555555555556</v>
      </c>
      <c r="Z133">
        <f t="shared" si="30"/>
        <v>0</v>
      </c>
      <c r="AB133">
        <f t="shared" si="31"/>
        <v>63</v>
      </c>
      <c r="AC133">
        <f t="shared" si="32"/>
        <v>94</v>
      </c>
      <c r="AD133" s="12">
        <f t="shared" si="33"/>
        <v>73.1111273580283</v>
      </c>
      <c r="AE133" s="12"/>
      <c r="AF133" s="12">
        <f t="shared" si="24"/>
        <v>13.827163566530176</v>
      </c>
      <c r="AG133" s="12">
        <f t="shared" si="34"/>
        <v>86.93829092455847</v>
      </c>
      <c r="AI133" s="6">
        <f t="shared" si="35"/>
        <v>3.345930158730159</v>
      </c>
    </row>
    <row r="134" spans="1:35" ht="15">
      <c r="A134">
        <f>'plot data'!A134</f>
        <v>30704</v>
      </c>
      <c r="B134">
        <f>'plot data'!B134</f>
        <v>2010701</v>
      </c>
      <c r="D134">
        <f>'plot data'!G134</f>
        <v>1284.404</v>
      </c>
      <c r="E134">
        <f>D134*prices!$F$3</f>
        <v>228.3384888888889</v>
      </c>
      <c r="G134">
        <f>prices!$D$14*prices!$F$5</f>
        <v>17.77777777777778</v>
      </c>
      <c r="I134">
        <f>'plot data'!J134</f>
        <v>250</v>
      </c>
      <c r="J134" s="6">
        <f>prices!$F$4</f>
        <v>0.5555555555555556</v>
      </c>
      <c r="K134">
        <f t="shared" si="25"/>
        <v>138.88888888888889</v>
      </c>
      <c r="M134">
        <f t="shared" si="26"/>
        <v>156.66666666666666</v>
      </c>
      <c r="N134">
        <f t="shared" si="27"/>
        <v>121.97615911089241</v>
      </c>
      <c r="P134">
        <f>'labor worksheet'!T134</f>
        <v>21</v>
      </c>
      <c r="Q134">
        <f>prices!$F$8</f>
        <v>1.7777777777777777</v>
      </c>
      <c r="R134">
        <f t="shared" si="28"/>
        <v>37.33333333333333</v>
      </c>
      <c r="T134">
        <f>'labor worksheet'!U134</f>
        <v>64</v>
      </c>
      <c r="U134">
        <f>prices!$F$9</f>
        <v>1.1111111111111112</v>
      </c>
      <c r="V134">
        <f t="shared" si="29"/>
        <v>71.11111111111111</v>
      </c>
      <c r="X134">
        <f>'labor worksheet'!V134</f>
        <v>34</v>
      </c>
      <c r="Y134">
        <f>prices!$F$10</f>
        <v>0.5555555555555556</v>
      </c>
      <c r="Z134">
        <f t="shared" si="30"/>
        <v>18.88888888888889</v>
      </c>
      <c r="AB134">
        <f t="shared" si="31"/>
        <v>119</v>
      </c>
      <c r="AC134">
        <f t="shared" si="32"/>
        <v>127.33333333333333</v>
      </c>
      <c r="AD134" s="12">
        <f t="shared" si="33"/>
        <v>99.13806974544873</v>
      </c>
      <c r="AE134" s="12"/>
      <c r="AF134" s="12">
        <f t="shared" si="24"/>
        <v>121.97615911089241</v>
      </c>
      <c r="AG134" s="12">
        <f t="shared" si="34"/>
        <v>221.11422885634113</v>
      </c>
      <c r="AI134" s="6">
        <f t="shared" si="35"/>
        <v>0.6022842203548087</v>
      </c>
    </row>
    <row r="135" spans="1:35" ht="15">
      <c r="A135">
        <f>'plot data'!A135</f>
        <v>20404</v>
      </c>
      <c r="B135">
        <f>'plot data'!B135</f>
        <v>3110101</v>
      </c>
      <c r="D135">
        <f>'plot data'!G135</f>
        <v>1280.769</v>
      </c>
      <c r="E135">
        <f>D135*prices!$F$3</f>
        <v>227.69226666666668</v>
      </c>
      <c r="G135">
        <f>prices!$D$14*prices!$F$5</f>
        <v>17.77777777777778</v>
      </c>
      <c r="I135">
        <f>'plot data'!J135</f>
        <v>0</v>
      </c>
      <c r="J135" s="6">
        <f>prices!$F$4</f>
        <v>0.5555555555555556</v>
      </c>
      <c r="K135">
        <f t="shared" si="25"/>
        <v>0</v>
      </c>
      <c r="M135">
        <f t="shared" si="26"/>
        <v>17.77777777777778</v>
      </c>
      <c r="N135">
        <f t="shared" si="27"/>
        <v>13.880549714880496</v>
      </c>
      <c r="P135">
        <f>'labor worksheet'!T135</f>
        <v>36</v>
      </c>
      <c r="Q135">
        <f>prices!$F$8</f>
        <v>1.7777777777777777</v>
      </c>
      <c r="R135">
        <f t="shared" si="28"/>
        <v>64</v>
      </c>
      <c r="T135">
        <f>'labor worksheet'!U135</f>
        <v>27</v>
      </c>
      <c r="U135">
        <f>prices!$F$9</f>
        <v>1.1111111111111112</v>
      </c>
      <c r="V135">
        <f t="shared" si="29"/>
        <v>30</v>
      </c>
      <c r="X135">
        <f>'labor worksheet'!V135</f>
        <v>0</v>
      </c>
      <c r="Y135">
        <f>prices!$F$10</f>
        <v>0.5555555555555556</v>
      </c>
      <c r="Z135">
        <f t="shared" si="30"/>
        <v>0</v>
      </c>
      <c r="AB135">
        <f t="shared" si="31"/>
        <v>63</v>
      </c>
      <c r="AC135">
        <f t="shared" si="32"/>
        <v>94</v>
      </c>
      <c r="AD135" s="12">
        <f t="shared" si="33"/>
        <v>73.39340661743061</v>
      </c>
      <c r="AE135" s="12"/>
      <c r="AF135" s="12">
        <f t="shared" si="24"/>
        <v>13.880549714880496</v>
      </c>
      <c r="AG135" s="12">
        <f t="shared" si="34"/>
        <v>87.27395633231112</v>
      </c>
      <c r="AI135" s="6">
        <f t="shared" si="35"/>
        <v>3.331976014109348</v>
      </c>
    </row>
    <row r="136" spans="1:35" ht="15">
      <c r="A136">
        <f>'plot data'!A136</f>
        <v>10401</v>
      </c>
      <c r="B136">
        <f>'plot data'!B136</f>
        <v>3060103</v>
      </c>
      <c r="D136">
        <f>'plot data'!G136</f>
        <v>1260</v>
      </c>
      <c r="E136">
        <f>D136*prices!$F$3</f>
        <v>224</v>
      </c>
      <c r="G136">
        <f>prices!$D$14*prices!$F$5</f>
        <v>17.77777777777778</v>
      </c>
      <c r="I136">
        <f>'plot data'!J136</f>
        <v>0</v>
      </c>
      <c r="J136" s="6">
        <f>prices!$F$4</f>
        <v>0.5555555555555556</v>
      </c>
      <c r="K136">
        <f t="shared" si="25"/>
        <v>0</v>
      </c>
      <c r="M136">
        <f t="shared" si="26"/>
        <v>17.77777777777778</v>
      </c>
      <c r="N136">
        <f t="shared" si="27"/>
        <v>14.109347442680777</v>
      </c>
      <c r="P136">
        <f>'labor worksheet'!T136</f>
        <v>36</v>
      </c>
      <c r="Q136">
        <f>prices!$F$8</f>
        <v>1.7777777777777777</v>
      </c>
      <c r="R136">
        <f t="shared" si="28"/>
        <v>64</v>
      </c>
      <c r="T136">
        <f>'labor worksheet'!U136</f>
        <v>27</v>
      </c>
      <c r="U136">
        <f>prices!$F$9</f>
        <v>1.1111111111111112</v>
      </c>
      <c r="V136">
        <f t="shared" si="29"/>
        <v>30</v>
      </c>
      <c r="X136">
        <f>'labor worksheet'!V136</f>
        <v>0</v>
      </c>
      <c r="Y136">
        <f>prices!$F$10</f>
        <v>0.5555555555555556</v>
      </c>
      <c r="Z136">
        <f t="shared" si="30"/>
        <v>0</v>
      </c>
      <c r="AB136">
        <f t="shared" si="31"/>
        <v>63</v>
      </c>
      <c r="AC136">
        <f t="shared" si="32"/>
        <v>94</v>
      </c>
      <c r="AD136" s="12">
        <f t="shared" si="33"/>
        <v>74.60317460317461</v>
      </c>
      <c r="AE136" s="12"/>
      <c r="AF136" s="12">
        <f t="shared" si="24"/>
        <v>14.109347442680777</v>
      </c>
      <c r="AG136" s="12">
        <f t="shared" si="34"/>
        <v>88.71252204585538</v>
      </c>
      <c r="AI136" s="6">
        <f t="shared" si="35"/>
        <v>3.2733686067019403</v>
      </c>
    </row>
    <row r="137" spans="1:35" ht="15">
      <c r="A137">
        <f>'plot data'!A137</f>
        <v>10606</v>
      </c>
      <c r="B137">
        <f>'plot data'!B137</f>
        <v>3060501</v>
      </c>
      <c r="D137">
        <f>'plot data'!G137</f>
        <v>1251.397</v>
      </c>
      <c r="E137">
        <f>D137*prices!$F$3</f>
        <v>222.47057777777778</v>
      </c>
      <c r="G137">
        <f>prices!$D$14*prices!$F$5</f>
        <v>17.77777777777778</v>
      </c>
      <c r="I137">
        <f>'plot data'!J137</f>
        <v>400</v>
      </c>
      <c r="J137" s="6">
        <f>prices!$F$4</f>
        <v>0.5555555555555556</v>
      </c>
      <c r="K137">
        <f t="shared" si="25"/>
        <v>222.22222222222223</v>
      </c>
      <c r="M137">
        <f t="shared" si="26"/>
        <v>240</v>
      </c>
      <c r="N137">
        <f t="shared" si="27"/>
        <v>191.78566034599731</v>
      </c>
      <c r="P137">
        <f>'labor worksheet'!T137</f>
        <v>21</v>
      </c>
      <c r="Q137">
        <f>prices!$F$8</f>
        <v>1.7777777777777777</v>
      </c>
      <c r="R137">
        <f t="shared" si="28"/>
        <v>37.33333333333333</v>
      </c>
      <c r="T137">
        <f>'labor worksheet'!U137</f>
        <v>64</v>
      </c>
      <c r="U137">
        <f>prices!$F$9</f>
        <v>1.1111111111111112</v>
      </c>
      <c r="V137">
        <f t="shared" si="29"/>
        <v>71.11111111111111</v>
      </c>
      <c r="X137">
        <f>'labor worksheet'!V137</f>
        <v>34</v>
      </c>
      <c r="Y137">
        <f>prices!$F$10</f>
        <v>0.5555555555555556</v>
      </c>
      <c r="Z137">
        <f t="shared" si="30"/>
        <v>18.88888888888889</v>
      </c>
      <c r="AB137">
        <f t="shared" si="31"/>
        <v>119</v>
      </c>
      <c r="AC137">
        <f t="shared" si="32"/>
        <v>127.33333333333333</v>
      </c>
      <c r="AD137" s="12">
        <f t="shared" si="33"/>
        <v>101.75294757245969</v>
      </c>
      <c r="AE137" s="12"/>
      <c r="AF137" s="12">
        <f t="shared" si="24"/>
        <v>191.78566034599731</v>
      </c>
      <c r="AG137" s="12">
        <f t="shared" si="34"/>
        <v>293.538607918457</v>
      </c>
      <c r="AI137" s="6">
        <f t="shared" si="35"/>
        <v>-0.1473060690943044</v>
      </c>
    </row>
    <row r="138" spans="1:35" ht="15">
      <c r="A138">
        <f>'plot data'!A138</f>
        <v>30702</v>
      </c>
      <c r="B138">
        <f>'plot data'!B138</f>
        <v>2010301</v>
      </c>
      <c r="D138">
        <f>'plot data'!G138</f>
        <v>1245.763</v>
      </c>
      <c r="E138">
        <f>D138*prices!$F$3</f>
        <v>221.46897777777778</v>
      </c>
      <c r="G138">
        <f>prices!$D$14*prices!$F$5</f>
        <v>17.77777777777778</v>
      </c>
      <c r="I138">
        <f>'plot data'!J138</f>
        <v>287.5</v>
      </c>
      <c r="J138" s="6">
        <f>prices!$F$4</f>
        <v>0.5555555555555556</v>
      </c>
      <c r="K138">
        <f t="shared" si="25"/>
        <v>159.72222222222223</v>
      </c>
      <c r="M138">
        <f t="shared" si="26"/>
        <v>177.5</v>
      </c>
      <c r="N138">
        <f t="shared" si="27"/>
        <v>142.4829602420364</v>
      </c>
      <c r="P138">
        <f>'labor worksheet'!T138</f>
        <v>21</v>
      </c>
      <c r="Q138">
        <f>prices!$F$8</f>
        <v>1.7777777777777777</v>
      </c>
      <c r="R138">
        <f t="shared" si="28"/>
        <v>37.33333333333333</v>
      </c>
      <c r="T138">
        <f>'labor worksheet'!U138</f>
        <v>27</v>
      </c>
      <c r="U138">
        <f>prices!$F$9</f>
        <v>1.1111111111111112</v>
      </c>
      <c r="V138">
        <f t="shared" si="29"/>
        <v>30</v>
      </c>
      <c r="X138">
        <f>'labor worksheet'!V138</f>
        <v>15</v>
      </c>
      <c r="Y138">
        <f>prices!$F$10</f>
        <v>0.5555555555555556</v>
      </c>
      <c r="Z138">
        <f t="shared" si="30"/>
        <v>8.333333333333334</v>
      </c>
      <c r="AB138">
        <f t="shared" si="31"/>
        <v>63</v>
      </c>
      <c r="AC138">
        <f t="shared" si="32"/>
        <v>75.66666666666666</v>
      </c>
      <c r="AD138" s="12">
        <f t="shared" si="33"/>
        <v>60.739214976417394</v>
      </c>
      <c r="AE138" s="12"/>
      <c r="AF138" s="12">
        <f t="shared" si="24"/>
        <v>142.4829602420364</v>
      </c>
      <c r="AG138" s="12">
        <f t="shared" si="34"/>
        <v>203.2221752184538</v>
      </c>
      <c r="AI138" s="6">
        <f t="shared" si="35"/>
        <v>0.6979202821869489</v>
      </c>
    </row>
    <row r="139" spans="1:35" ht="15">
      <c r="A139">
        <f>'plot data'!A139</f>
        <v>30705</v>
      </c>
      <c r="B139">
        <f>'plot data'!B139</f>
        <v>3020301</v>
      </c>
      <c r="D139">
        <f>'plot data'!G139</f>
        <v>1241.935</v>
      </c>
      <c r="E139">
        <f>D139*prices!$F$3</f>
        <v>220.78844444444445</v>
      </c>
      <c r="G139">
        <f>prices!$D$14*prices!$F$5</f>
        <v>17.77777777777778</v>
      </c>
      <c r="I139">
        <f>'plot data'!J139</f>
        <v>200</v>
      </c>
      <c r="J139" s="6">
        <f>prices!$F$4</f>
        <v>0.5555555555555556</v>
      </c>
      <c r="K139">
        <f t="shared" si="25"/>
        <v>111.11111111111111</v>
      </c>
      <c r="M139">
        <f t="shared" si="26"/>
        <v>128.88888888888889</v>
      </c>
      <c r="N139">
        <f t="shared" si="27"/>
        <v>103.78070421470439</v>
      </c>
      <c r="P139">
        <f>'labor worksheet'!T139</f>
        <v>21</v>
      </c>
      <c r="Q139">
        <f>prices!$F$8</f>
        <v>1.7777777777777777</v>
      </c>
      <c r="R139">
        <f t="shared" si="28"/>
        <v>37.33333333333333</v>
      </c>
      <c r="T139">
        <f>'labor worksheet'!U139</f>
        <v>64</v>
      </c>
      <c r="U139">
        <f>prices!$F$9</f>
        <v>1.1111111111111112</v>
      </c>
      <c r="V139">
        <f t="shared" si="29"/>
        <v>71.11111111111111</v>
      </c>
      <c r="X139">
        <f>'labor worksheet'!V139</f>
        <v>34</v>
      </c>
      <c r="Y139">
        <f>prices!$F$10</f>
        <v>0.5555555555555556</v>
      </c>
      <c r="Z139">
        <f t="shared" si="30"/>
        <v>18.88888888888889</v>
      </c>
      <c r="AB139">
        <f t="shared" si="31"/>
        <v>119</v>
      </c>
      <c r="AC139">
        <f t="shared" si="32"/>
        <v>127.33333333333333</v>
      </c>
      <c r="AD139" s="12">
        <f t="shared" si="33"/>
        <v>102.5281784741821</v>
      </c>
      <c r="AE139" s="12"/>
      <c r="AF139" s="12">
        <f t="shared" si="24"/>
        <v>103.78070421470439</v>
      </c>
      <c r="AG139" s="12">
        <f t="shared" si="34"/>
        <v>206.30888268888648</v>
      </c>
      <c r="AI139" s="6">
        <f t="shared" si="35"/>
        <v>0.772265172735761</v>
      </c>
    </row>
    <row r="140" spans="1:35" ht="15">
      <c r="A140">
        <f>'plot data'!A140</f>
        <v>20406</v>
      </c>
      <c r="B140">
        <f>'plot data'!B140</f>
        <v>3030206</v>
      </c>
      <c r="D140">
        <f>'plot data'!G140</f>
        <v>1223.048</v>
      </c>
      <c r="E140">
        <f>D140*prices!$F$3</f>
        <v>217.43075555555558</v>
      </c>
      <c r="G140">
        <f>prices!$D$14*prices!$F$5</f>
        <v>17.77777777777778</v>
      </c>
      <c r="I140">
        <f>'plot data'!J140</f>
        <v>25</v>
      </c>
      <c r="J140" s="6">
        <f>prices!$F$4</f>
        <v>0.5555555555555556</v>
      </c>
      <c r="K140">
        <f t="shared" si="25"/>
        <v>13.88888888888889</v>
      </c>
      <c r="M140">
        <f t="shared" si="26"/>
        <v>31.666666666666668</v>
      </c>
      <c r="N140">
        <f t="shared" si="27"/>
        <v>25.891597604236846</v>
      </c>
      <c r="P140">
        <f>'labor worksheet'!T140</f>
        <v>36</v>
      </c>
      <c r="Q140">
        <f>prices!$F$8</f>
        <v>1.7777777777777777</v>
      </c>
      <c r="R140">
        <f t="shared" si="28"/>
        <v>64</v>
      </c>
      <c r="T140">
        <f>'labor worksheet'!U140</f>
        <v>27</v>
      </c>
      <c r="U140">
        <f>prices!$F$9</f>
        <v>1.1111111111111112</v>
      </c>
      <c r="V140">
        <f t="shared" si="29"/>
        <v>30</v>
      </c>
      <c r="X140">
        <f>'labor worksheet'!V140</f>
        <v>0</v>
      </c>
      <c r="Y140">
        <f>prices!$F$10</f>
        <v>0.5555555555555556</v>
      </c>
      <c r="Z140">
        <f t="shared" si="30"/>
        <v>0</v>
      </c>
      <c r="AB140">
        <f t="shared" si="31"/>
        <v>63</v>
      </c>
      <c r="AC140">
        <f t="shared" si="32"/>
        <v>94</v>
      </c>
      <c r="AD140" s="12">
        <f t="shared" si="33"/>
        <v>76.857163414682</v>
      </c>
      <c r="AE140" s="12"/>
      <c r="AF140" s="12">
        <f t="shared" si="24"/>
        <v>25.891597604236846</v>
      </c>
      <c r="AG140" s="12">
        <f t="shared" si="34"/>
        <v>102.74876101891886</v>
      </c>
      <c r="AI140" s="6">
        <f t="shared" si="35"/>
        <v>2.9486363315696655</v>
      </c>
    </row>
    <row r="141" spans="1:35" ht="15">
      <c r="A141">
        <f>'plot data'!A141</f>
        <v>20201</v>
      </c>
      <c r="B141">
        <f>'plot data'!B141</f>
        <v>2010807</v>
      </c>
      <c r="D141">
        <f>'plot data'!G141</f>
        <v>1220.183</v>
      </c>
      <c r="E141">
        <f>D141*prices!$F$3</f>
        <v>216.92142222222222</v>
      </c>
      <c r="G141">
        <f>prices!$D$14*prices!$F$5</f>
        <v>17.77777777777778</v>
      </c>
      <c r="I141">
        <f>'plot data'!J141</f>
        <v>160</v>
      </c>
      <c r="J141" s="6">
        <f>prices!$F$4</f>
        <v>0.5555555555555556</v>
      </c>
      <c r="K141">
        <f t="shared" si="25"/>
        <v>88.88888888888889</v>
      </c>
      <c r="M141">
        <f t="shared" si="26"/>
        <v>106.66666666666666</v>
      </c>
      <c r="N141">
        <f t="shared" si="27"/>
        <v>87.41858120189075</v>
      </c>
      <c r="P141">
        <f>'labor worksheet'!T141</f>
        <v>21</v>
      </c>
      <c r="Q141">
        <f>prices!$F$8</f>
        <v>1.7777777777777777</v>
      </c>
      <c r="R141">
        <f t="shared" si="28"/>
        <v>37.33333333333333</v>
      </c>
      <c r="T141">
        <f>'labor worksheet'!U141</f>
        <v>64</v>
      </c>
      <c r="U141">
        <f>prices!$F$9</f>
        <v>1.1111111111111112</v>
      </c>
      <c r="V141">
        <f t="shared" si="29"/>
        <v>71.11111111111111</v>
      </c>
      <c r="X141">
        <f>'labor worksheet'!V141</f>
        <v>34</v>
      </c>
      <c r="Y141">
        <f>prices!$F$10</f>
        <v>0.5555555555555556</v>
      </c>
      <c r="Z141">
        <f t="shared" si="30"/>
        <v>18.88888888888889</v>
      </c>
      <c r="AB141">
        <f t="shared" si="31"/>
        <v>119</v>
      </c>
      <c r="AC141">
        <f t="shared" si="32"/>
        <v>127.33333333333333</v>
      </c>
      <c r="AD141" s="12">
        <f t="shared" si="33"/>
        <v>104.35593130975708</v>
      </c>
      <c r="AE141" s="12"/>
      <c r="AF141" s="12">
        <f t="shared" si="24"/>
        <v>87.41858120189075</v>
      </c>
      <c r="AG141" s="12">
        <f t="shared" si="34"/>
        <v>191.77451251164783</v>
      </c>
      <c r="AI141" s="6">
        <f t="shared" si="35"/>
        <v>0.9265105508870215</v>
      </c>
    </row>
    <row r="142" spans="1:35" ht="15">
      <c r="A142">
        <f>'plot data'!A142</f>
        <v>20102</v>
      </c>
      <c r="B142">
        <f>'plot data'!B142</f>
        <v>1010303</v>
      </c>
      <c r="D142">
        <f>'plot data'!G142</f>
        <v>1200</v>
      </c>
      <c r="E142">
        <f>D142*prices!$F$3</f>
        <v>213.33333333333334</v>
      </c>
      <c r="G142">
        <f>prices!$D$14*prices!$F$5</f>
        <v>17.77777777777778</v>
      </c>
      <c r="I142">
        <f>'plot data'!J142</f>
        <v>0</v>
      </c>
      <c r="J142" s="6">
        <f>prices!$F$4</f>
        <v>0.5555555555555556</v>
      </c>
      <c r="K142">
        <f t="shared" si="25"/>
        <v>0</v>
      </c>
      <c r="M142">
        <f t="shared" si="26"/>
        <v>17.77777777777778</v>
      </c>
      <c r="N142">
        <f t="shared" si="27"/>
        <v>14.814814814814815</v>
      </c>
      <c r="P142">
        <f>'labor worksheet'!T142</f>
        <v>36</v>
      </c>
      <c r="Q142">
        <f>prices!$F$8</f>
        <v>1.7777777777777777</v>
      </c>
      <c r="R142">
        <f t="shared" si="28"/>
        <v>64</v>
      </c>
      <c r="T142">
        <f>'labor worksheet'!U142</f>
        <v>27</v>
      </c>
      <c r="U142">
        <f>prices!$F$9</f>
        <v>1.1111111111111112</v>
      </c>
      <c r="V142">
        <f t="shared" si="29"/>
        <v>30</v>
      </c>
      <c r="X142">
        <f>'labor worksheet'!V142</f>
        <v>0</v>
      </c>
      <c r="Y142">
        <f>prices!$F$10</f>
        <v>0.5555555555555556</v>
      </c>
      <c r="Z142">
        <f t="shared" si="30"/>
        <v>0</v>
      </c>
      <c r="AB142">
        <f t="shared" si="31"/>
        <v>63</v>
      </c>
      <c r="AC142">
        <f t="shared" si="32"/>
        <v>94</v>
      </c>
      <c r="AD142" s="12">
        <f t="shared" si="33"/>
        <v>78.33333333333334</v>
      </c>
      <c r="AE142" s="12"/>
      <c r="AF142" s="12">
        <f t="shared" si="24"/>
        <v>14.814814814814815</v>
      </c>
      <c r="AG142" s="12">
        <f t="shared" si="34"/>
        <v>93.14814814814815</v>
      </c>
      <c r="AI142" s="6">
        <f t="shared" si="35"/>
        <v>3.104056437389771</v>
      </c>
    </row>
    <row r="143" spans="1:35" ht="15">
      <c r="A143">
        <f>'plot data'!A143</f>
        <v>30101</v>
      </c>
      <c r="B143">
        <f>'plot data'!B143</f>
        <v>1030102</v>
      </c>
      <c r="D143">
        <f>'plot data'!G143</f>
        <v>1190.476</v>
      </c>
      <c r="E143">
        <f>D143*prices!$F$3</f>
        <v>211.6401777777778</v>
      </c>
      <c r="G143">
        <f>prices!$D$14*prices!$F$5</f>
        <v>17.77777777777778</v>
      </c>
      <c r="I143">
        <f>'plot data'!J143</f>
        <v>0</v>
      </c>
      <c r="J143" s="6">
        <f>prices!$F$4</f>
        <v>0.5555555555555556</v>
      </c>
      <c r="K143">
        <f t="shared" si="25"/>
        <v>0</v>
      </c>
      <c r="M143">
        <f t="shared" si="26"/>
        <v>17.77777777777778</v>
      </c>
      <c r="N143">
        <f t="shared" si="27"/>
        <v>14.933335722667048</v>
      </c>
      <c r="P143">
        <f>'labor worksheet'!T143</f>
        <v>36</v>
      </c>
      <c r="Q143">
        <f>prices!$F$8</f>
        <v>1.7777777777777777</v>
      </c>
      <c r="R143">
        <f t="shared" si="28"/>
        <v>64</v>
      </c>
      <c r="T143">
        <f>'labor worksheet'!U143</f>
        <v>27</v>
      </c>
      <c r="U143">
        <f>prices!$F$9</f>
        <v>1.1111111111111112</v>
      </c>
      <c r="V143">
        <f t="shared" si="29"/>
        <v>30</v>
      </c>
      <c r="X143">
        <f>'labor worksheet'!V143</f>
        <v>0</v>
      </c>
      <c r="Y143">
        <f>prices!$F$10</f>
        <v>0.5555555555555556</v>
      </c>
      <c r="Z143">
        <f t="shared" si="30"/>
        <v>0</v>
      </c>
      <c r="AB143">
        <f t="shared" si="31"/>
        <v>63</v>
      </c>
      <c r="AC143">
        <f t="shared" si="32"/>
        <v>94</v>
      </c>
      <c r="AD143" s="12">
        <f t="shared" si="33"/>
        <v>78.96001263360202</v>
      </c>
      <c r="AE143" s="12"/>
      <c r="AF143" s="12">
        <f t="shared" si="24"/>
        <v>14.933335722667048</v>
      </c>
      <c r="AG143" s="12">
        <f t="shared" si="34"/>
        <v>93.89334835626907</v>
      </c>
      <c r="AI143" s="6">
        <f t="shared" si="35"/>
        <v>3.077180952380953</v>
      </c>
    </row>
    <row r="144" spans="1:35" ht="15">
      <c r="A144">
        <f>'plot data'!A144</f>
        <v>10606</v>
      </c>
      <c r="B144">
        <f>'plot data'!B144</f>
        <v>3060403</v>
      </c>
      <c r="D144">
        <f>'plot data'!G144</f>
        <v>1171.946</v>
      </c>
      <c r="E144">
        <f>D144*prices!$F$3</f>
        <v>208.34595555555555</v>
      </c>
      <c r="G144">
        <f>prices!$D$14*prices!$F$5</f>
        <v>17.77777777777778</v>
      </c>
      <c r="I144">
        <f>'plot data'!J144</f>
        <v>100</v>
      </c>
      <c r="J144" s="6">
        <f>prices!$F$4</f>
        <v>0.5555555555555556</v>
      </c>
      <c r="K144">
        <f t="shared" si="25"/>
        <v>55.55555555555556</v>
      </c>
      <c r="M144">
        <f t="shared" si="26"/>
        <v>73.33333333333334</v>
      </c>
      <c r="N144">
        <f t="shared" si="27"/>
        <v>62.573986628507924</v>
      </c>
      <c r="P144">
        <f>'labor worksheet'!T144</f>
        <v>36</v>
      </c>
      <c r="Q144">
        <f>prices!$F$8</f>
        <v>1.7777777777777777</v>
      </c>
      <c r="R144">
        <f t="shared" si="28"/>
        <v>64</v>
      </c>
      <c r="T144">
        <f>'labor worksheet'!U144</f>
        <v>27</v>
      </c>
      <c r="U144">
        <f>prices!$F$9</f>
        <v>1.1111111111111112</v>
      </c>
      <c r="V144">
        <f t="shared" si="29"/>
        <v>30</v>
      </c>
      <c r="X144">
        <f>'labor worksheet'!V144</f>
        <v>0</v>
      </c>
      <c r="Y144">
        <f>prices!$F$10</f>
        <v>0.5555555555555556</v>
      </c>
      <c r="Z144">
        <f t="shared" si="30"/>
        <v>0</v>
      </c>
      <c r="AB144">
        <f t="shared" si="31"/>
        <v>63</v>
      </c>
      <c r="AC144">
        <f t="shared" si="32"/>
        <v>94</v>
      </c>
      <c r="AD144" s="12">
        <f t="shared" si="33"/>
        <v>80.20847376926923</v>
      </c>
      <c r="AE144" s="12"/>
      <c r="AF144" s="12">
        <f t="shared" si="24"/>
        <v>62.573986628507924</v>
      </c>
      <c r="AG144" s="12">
        <f t="shared" si="34"/>
        <v>142.78246039777716</v>
      </c>
      <c r="AI144" s="6">
        <f t="shared" si="35"/>
        <v>2.1430574955908286</v>
      </c>
    </row>
    <row r="145" spans="1:35" ht="15">
      <c r="A145">
        <f>'plot data'!A145</f>
        <v>20106</v>
      </c>
      <c r="B145">
        <f>'plot data'!B145</f>
        <v>1020404</v>
      </c>
      <c r="D145">
        <f>'plot data'!G145</f>
        <v>1166.667</v>
      </c>
      <c r="E145">
        <f>D145*prices!$F$3</f>
        <v>207.40746666666666</v>
      </c>
      <c r="G145">
        <f>prices!$D$14*prices!$F$5</f>
        <v>17.77777777777778</v>
      </c>
      <c r="I145">
        <f>'plot data'!J145</f>
        <v>0</v>
      </c>
      <c r="J145" s="6">
        <f>prices!$F$4</f>
        <v>0.5555555555555556</v>
      </c>
      <c r="K145">
        <f t="shared" si="25"/>
        <v>0</v>
      </c>
      <c r="M145">
        <f t="shared" si="26"/>
        <v>17.77777777777778</v>
      </c>
      <c r="N145">
        <f t="shared" si="27"/>
        <v>15.238090884354987</v>
      </c>
      <c r="P145">
        <f>'labor worksheet'!T145</f>
        <v>36</v>
      </c>
      <c r="Q145">
        <f>prices!$F$8</f>
        <v>1.7777777777777777</v>
      </c>
      <c r="R145">
        <f t="shared" si="28"/>
        <v>64</v>
      </c>
      <c r="T145">
        <f>'labor worksheet'!U145</f>
        <v>27</v>
      </c>
      <c r="U145">
        <f>prices!$F$9</f>
        <v>1.1111111111111112</v>
      </c>
      <c r="V145">
        <f t="shared" si="29"/>
        <v>30</v>
      </c>
      <c r="X145">
        <f>'labor worksheet'!V145</f>
        <v>0</v>
      </c>
      <c r="Y145">
        <f>prices!$F$10</f>
        <v>0.5555555555555556</v>
      </c>
      <c r="Z145">
        <f t="shared" si="30"/>
        <v>0</v>
      </c>
      <c r="AB145">
        <f t="shared" si="31"/>
        <v>63</v>
      </c>
      <c r="AC145">
        <f t="shared" si="32"/>
        <v>94</v>
      </c>
      <c r="AD145" s="12">
        <f t="shared" si="33"/>
        <v>80.57140555102698</v>
      </c>
      <c r="AE145" s="12"/>
      <c r="AF145" s="12">
        <f t="shared" si="24"/>
        <v>15.238090884354987</v>
      </c>
      <c r="AG145" s="12">
        <f t="shared" si="34"/>
        <v>95.80949643538197</v>
      </c>
      <c r="AI145" s="6">
        <f t="shared" si="35"/>
        <v>3.0099950617283953</v>
      </c>
    </row>
    <row r="146" spans="1:35" ht="15">
      <c r="A146">
        <f>'plot data'!A146</f>
        <v>10201</v>
      </c>
      <c r="B146">
        <f>'plot data'!B146</f>
        <v>2010508</v>
      </c>
      <c r="D146">
        <f>'plot data'!G146</f>
        <v>1157.895</v>
      </c>
      <c r="E146">
        <f>D146*prices!$F$3</f>
        <v>205.848</v>
      </c>
      <c r="G146">
        <f>prices!$D$14*prices!$F$5</f>
        <v>17.77777777777778</v>
      </c>
      <c r="I146">
        <f>'plot data'!J146</f>
        <v>500</v>
      </c>
      <c r="J146" s="6">
        <f>prices!$F$4</f>
        <v>0.5555555555555556</v>
      </c>
      <c r="K146">
        <f t="shared" si="25"/>
        <v>277.77777777777777</v>
      </c>
      <c r="M146">
        <f t="shared" si="26"/>
        <v>295.55555555555554</v>
      </c>
      <c r="N146">
        <f t="shared" si="27"/>
        <v>255.25246724060085</v>
      </c>
      <c r="P146">
        <f>'labor worksheet'!T146</f>
        <v>21</v>
      </c>
      <c r="Q146">
        <f>prices!$F$8</f>
        <v>1.7777777777777777</v>
      </c>
      <c r="R146">
        <f t="shared" si="28"/>
        <v>37.33333333333333</v>
      </c>
      <c r="T146">
        <f>'labor worksheet'!U146</f>
        <v>27</v>
      </c>
      <c r="U146">
        <f>prices!$F$9</f>
        <v>1.1111111111111112</v>
      </c>
      <c r="V146">
        <f t="shared" si="29"/>
        <v>30</v>
      </c>
      <c r="X146">
        <f>'labor worksheet'!V146</f>
        <v>15</v>
      </c>
      <c r="Y146">
        <f>prices!$F$10</f>
        <v>0.5555555555555556</v>
      </c>
      <c r="Z146">
        <f t="shared" si="30"/>
        <v>8.333333333333334</v>
      </c>
      <c r="AB146">
        <f t="shared" si="31"/>
        <v>63</v>
      </c>
      <c r="AC146">
        <f t="shared" si="32"/>
        <v>75.66666666666666</v>
      </c>
      <c r="AD146" s="12">
        <f t="shared" si="33"/>
        <v>65.34846999655984</v>
      </c>
      <c r="AE146" s="12"/>
      <c r="AF146" s="12">
        <f t="shared" si="24"/>
        <v>255.25246724060085</v>
      </c>
      <c r="AG146" s="12">
        <f t="shared" si="34"/>
        <v>320.6009372371607</v>
      </c>
      <c r="AI146" s="6">
        <f t="shared" si="35"/>
        <v>-1.4239294532627862</v>
      </c>
    </row>
    <row r="147" spans="1:35" ht="15">
      <c r="A147">
        <f>'plot data'!A147</f>
        <v>20102</v>
      </c>
      <c r="B147">
        <f>'plot data'!B147</f>
        <v>3040103</v>
      </c>
      <c r="D147">
        <f>'plot data'!G147</f>
        <v>1139.535</v>
      </c>
      <c r="E147">
        <f>D147*prices!$F$3</f>
        <v>202.58400000000003</v>
      </c>
      <c r="G147">
        <f>prices!$D$14*prices!$F$5</f>
        <v>17.77777777777778</v>
      </c>
      <c r="I147">
        <f>'plot data'!J147</f>
        <v>192.3077</v>
      </c>
      <c r="J147" s="6">
        <f>prices!$F$4</f>
        <v>0.5555555555555556</v>
      </c>
      <c r="K147">
        <f t="shared" si="25"/>
        <v>106.83761111111112</v>
      </c>
      <c r="M147">
        <f t="shared" si="26"/>
        <v>124.6153888888889</v>
      </c>
      <c r="N147">
        <f t="shared" si="27"/>
        <v>109.35635051919326</v>
      </c>
      <c r="P147">
        <f>'labor worksheet'!T147</f>
        <v>21</v>
      </c>
      <c r="Q147">
        <f>prices!$F$8</f>
        <v>1.7777777777777777</v>
      </c>
      <c r="R147">
        <f t="shared" si="28"/>
        <v>37.33333333333333</v>
      </c>
      <c r="T147">
        <f>'labor worksheet'!U147</f>
        <v>64</v>
      </c>
      <c r="U147">
        <f>prices!$F$9</f>
        <v>1.1111111111111112</v>
      </c>
      <c r="V147">
        <f t="shared" si="29"/>
        <v>71.11111111111111</v>
      </c>
      <c r="X147">
        <f>'labor worksheet'!V147</f>
        <v>34</v>
      </c>
      <c r="Y147">
        <f>prices!$F$10</f>
        <v>0.5555555555555556</v>
      </c>
      <c r="Z147">
        <f t="shared" si="30"/>
        <v>18.88888888888889</v>
      </c>
      <c r="AB147">
        <f t="shared" si="31"/>
        <v>119</v>
      </c>
      <c r="AC147">
        <f t="shared" si="32"/>
        <v>127.33333333333333</v>
      </c>
      <c r="AD147" s="12">
        <f t="shared" si="33"/>
        <v>111.74148519644709</v>
      </c>
      <c r="AE147" s="12"/>
      <c r="AF147" s="12">
        <f t="shared" si="24"/>
        <v>109.35635051919326</v>
      </c>
      <c r="AG147" s="12">
        <f t="shared" si="34"/>
        <v>221.09783571564034</v>
      </c>
      <c r="AI147" s="6">
        <f t="shared" si="35"/>
        <v>0.6551984126984128</v>
      </c>
    </row>
    <row r="148" spans="1:35" ht="15">
      <c r="A148">
        <f>'plot data'!A148</f>
        <v>10205</v>
      </c>
      <c r="B148">
        <f>'plot data'!B148</f>
        <v>1060701</v>
      </c>
      <c r="D148">
        <f>'plot data'!G148</f>
        <v>1131.313</v>
      </c>
      <c r="E148">
        <f>D148*prices!$F$3</f>
        <v>201.12231111111115</v>
      </c>
      <c r="G148">
        <f>prices!$D$14*prices!$F$5</f>
        <v>17.77777777777778</v>
      </c>
      <c r="I148">
        <f>'plot data'!J148</f>
        <v>0</v>
      </c>
      <c r="J148" s="6">
        <f>prices!$F$4</f>
        <v>0.5555555555555556</v>
      </c>
      <c r="K148">
        <f t="shared" si="25"/>
        <v>0</v>
      </c>
      <c r="M148">
        <f t="shared" si="26"/>
        <v>17.77777777777778</v>
      </c>
      <c r="N148">
        <f t="shared" si="27"/>
        <v>15.714287538265516</v>
      </c>
      <c r="P148">
        <f>'labor worksheet'!T148</f>
        <v>36</v>
      </c>
      <c r="Q148">
        <f>prices!$F$8</f>
        <v>1.7777777777777777</v>
      </c>
      <c r="R148">
        <f t="shared" si="28"/>
        <v>64</v>
      </c>
      <c r="T148">
        <f>'labor worksheet'!U148</f>
        <v>27</v>
      </c>
      <c r="U148">
        <f>prices!$F$9</f>
        <v>1.1111111111111112</v>
      </c>
      <c r="V148">
        <f t="shared" si="29"/>
        <v>30</v>
      </c>
      <c r="X148">
        <f>'labor worksheet'!V148</f>
        <v>0</v>
      </c>
      <c r="Y148">
        <f>prices!$F$10</f>
        <v>0.5555555555555556</v>
      </c>
      <c r="Z148">
        <f t="shared" si="30"/>
        <v>0</v>
      </c>
      <c r="AB148">
        <f t="shared" si="31"/>
        <v>63</v>
      </c>
      <c r="AC148">
        <f t="shared" si="32"/>
        <v>94</v>
      </c>
      <c r="AD148" s="12">
        <f t="shared" si="33"/>
        <v>83.08929535857892</v>
      </c>
      <c r="AE148" s="12"/>
      <c r="AF148" s="12">
        <f t="shared" si="24"/>
        <v>15.714287538265516</v>
      </c>
      <c r="AG148" s="12">
        <f t="shared" si="34"/>
        <v>98.80358289684443</v>
      </c>
      <c r="AI148" s="6">
        <f t="shared" si="35"/>
        <v>2.9102306878306883</v>
      </c>
    </row>
    <row r="149" spans="1:35" ht="15">
      <c r="A149">
        <f>'plot data'!A149</f>
        <v>30407</v>
      </c>
      <c r="B149">
        <f>'plot data'!B149</f>
        <v>3020404</v>
      </c>
      <c r="D149">
        <f>'plot data'!G149</f>
        <v>1087.379</v>
      </c>
      <c r="E149">
        <f>D149*prices!$F$3</f>
        <v>193.31182222222222</v>
      </c>
      <c r="G149">
        <f>prices!$D$14*prices!$F$5</f>
        <v>17.77777777777778</v>
      </c>
      <c r="I149">
        <f>'plot data'!J149</f>
        <v>200</v>
      </c>
      <c r="J149" s="6">
        <f>prices!$F$4</f>
        <v>0.5555555555555556</v>
      </c>
      <c r="K149">
        <f t="shared" si="25"/>
        <v>111.11111111111111</v>
      </c>
      <c r="M149">
        <f t="shared" si="26"/>
        <v>128.88888888888889</v>
      </c>
      <c r="N149">
        <f t="shared" si="27"/>
        <v>118.53170687395003</v>
      </c>
      <c r="P149">
        <f>'labor worksheet'!T149</f>
        <v>21</v>
      </c>
      <c r="Q149">
        <f>prices!$F$8</f>
        <v>1.7777777777777777</v>
      </c>
      <c r="R149">
        <f t="shared" si="28"/>
        <v>37.33333333333333</v>
      </c>
      <c r="T149">
        <f>'labor worksheet'!U149</f>
        <v>64</v>
      </c>
      <c r="U149">
        <f>prices!$F$9</f>
        <v>1.1111111111111112</v>
      </c>
      <c r="V149">
        <f t="shared" si="29"/>
        <v>71.11111111111111</v>
      </c>
      <c r="X149">
        <f>'labor worksheet'!V149</f>
        <v>34</v>
      </c>
      <c r="Y149">
        <f>prices!$F$10</f>
        <v>0.5555555555555556</v>
      </c>
      <c r="Z149">
        <f t="shared" si="30"/>
        <v>18.88888888888889</v>
      </c>
      <c r="AB149">
        <f t="shared" si="31"/>
        <v>119</v>
      </c>
      <c r="AC149">
        <f t="shared" si="32"/>
        <v>127.33333333333333</v>
      </c>
      <c r="AD149" s="12">
        <f t="shared" si="33"/>
        <v>117.10115179098855</v>
      </c>
      <c r="AE149" s="12"/>
      <c r="AF149" s="12">
        <f t="shared" si="24"/>
        <v>118.53170687395003</v>
      </c>
      <c r="AG149" s="12">
        <f t="shared" si="34"/>
        <v>235.63285866493857</v>
      </c>
      <c r="AI149" s="6">
        <f t="shared" si="35"/>
        <v>0.54136918767507</v>
      </c>
    </row>
    <row r="150" spans="1:35" ht="15">
      <c r="A150">
        <f>'plot data'!A150</f>
        <v>10204</v>
      </c>
      <c r="B150">
        <f>'plot data'!B150</f>
        <v>1050401</v>
      </c>
      <c r="D150">
        <f>'plot data'!G150</f>
        <v>1060.134</v>
      </c>
      <c r="E150">
        <f>D150*prices!$F$3</f>
        <v>188.46826666666666</v>
      </c>
      <c r="G150">
        <f>prices!$D$14*prices!$F$5</f>
        <v>17.77777777777778</v>
      </c>
      <c r="I150">
        <f>'plot data'!J150</f>
        <v>200</v>
      </c>
      <c r="J150" s="6">
        <f>prices!$F$4</f>
        <v>0.5555555555555556</v>
      </c>
      <c r="K150">
        <f t="shared" si="25"/>
        <v>111.11111111111111</v>
      </c>
      <c r="M150">
        <f t="shared" si="26"/>
        <v>128.88888888888889</v>
      </c>
      <c r="N150">
        <f t="shared" si="27"/>
        <v>121.57792212011772</v>
      </c>
      <c r="P150">
        <f>'labor worksheet'!T150</f>
        <v>21</v>
      </c>
      <c r="Q150">
        <f>prices!$F$8</f>
        <v>1.7777777777777777</v>
      </c>
      <c r="R150">
        <f t="shared" si="28"/>
        <v>37.33333333333333</v>
      </c>
      <c r="T150">
        <f>'labor worksheet'!U150</f>
        <v>64</v>
      </c>
      <c r="U150">
        <f>prices!$F$9</f>
        <v>1.1111111111111112</v>
      </c>
      <c r="V150">
        <f t="shared" si="29"/>
        <v>71.11111111111111</v>
      </c>
      <c r="X150">
        <f>'labor worksheet'!V150</f>
        <v>34</v>
      </c>
      <c r="Y150">
        <f>prices!$F$10</f>
        <v>0.5555555555555556</v>
      </c>
      <c r="Z150">
        <f t="shared" si="30"/>
        <v>18.88888888888889</v>
      </c>
      <c r="AB150">
        <f t="shared" si="31"/>
        <v>119</v>
      </c>
      <c r="AC150">
        <f t="shared" si="32"/>
        <v>127.33333333333333</v>
      </c>
      <c r="AD150" s="12">
        <f t="shared" si="33"/>
        <v>120.11060237039216</v>
      </c>
      <c r="AE150" s="12"/>
      <c r="AF150" s="12">
        <f t="shared" si="24"/>
        <v>121.57792212011772</v>
      </c>
      <c r="AG150" s="12">
        <f t="shared" si="34"/>
        <v>241.68852449050988</v>
      </c>
      <c r="AI150" s="6">
        <f t="shared" si="35"/>
        <v>0.5006670401493931</v>
      </c>
    </row>
    <row r="151" spans="1:35" ht="15">
      <c r="A151">
        <f>'plot data'!A151</f>
        <v>20406</v>
      </c>
      <c r="B151">
        <f>'plot data'!B151</f>
        <v>3020104</v>
      </c>
      <c r="D151">
        <f>'plot data'!G151</f>
        <v>1052.392</v>
      </c>
      <c r="E151">
        <f>D151*prices!$F$3</f>
        <v>187.09191111111113</v>
      </c>
      <c r="G151">
        <f>prices!$D$14*prices!$F$5</f>
        <v>17.77777777777778</v>
      </c>
      <c r="I151">
        <f>'plot data'!J151</f>
        <v>0</v>
      </c>
      <c r="J151" s="6">
        <f>prices!$F$4</f>
        <v>0.5555555555555556</v>
      </c>
      <c r="K151">
        <f t="shared" si="25"/>
        <v>0</v>
      </c>
      <c r="M151">
        <f t="shared" si="26"/>
        <v>17.77777777777778</v>
      </c>
      <c r="N151">
        <f t="shared" si="27"/>
        <v>16.892733675073334</v>
      </c>
      <c r="P151">
        <f>'labor worksheet'!T151</f>
        <v>36</v>
      </c>
      <c r="Q151">
        <f>prices!$F$8</f>
        <v>1.7777777777777777</v>
      </c>
      <c r="R151">
        <f t="shared" si="28"/>
        <v>64</v>
      </c>
      <c r="T151">
        <f>'labor worksheet'!U151</f>
        <v>27</v>
      </c>
      <c r="U151">
        <f>prices!$F$9</f>
        <v>1.1111111111111112</v>
      </c>
      <c r="V151">
        <f t="shared" si="29"/>
        <v>30</v>
      </c>
      <c r="X151">
        <f>'labor worksheet'!V151</f>
        <v>0</v>
      </c>
      <c r="Y151">
        <f>prices!$F$10</f>
        <v>0.5555555555555556</v>
      </c>
      <c r="Z151">
        <f t="shared" si="30"/>
        <v>0</v>
      </c>
      <c r="AB151">
        <f t="shared" si="31"/>
        <v>63</v>
      </c>
      <c r="AC151">
        <f t="shared" si="32"/>
        <v>94</v>
      </c>
      <c r="AD151" s="12">
        <f t="shared" si="33"/>
        <v>89.32032930695026</v>
      </c>
      <c r="AE151" s="12"/>
      <c r="AF151" s="12">
        <f t="shared" si="24"/>
        <v>16.892733675073334</v>
      </c>
      <c r="AG151" s="12">
        <f t="shared" si="34"/>
        <v>106.21306298202359</v>
      </c>
      <c r="AI151" s="6">
        <f t="shared" si="35"/>
        <v>2.6875259259259265</v>
      </c>
    </row>
    <row r="152" spans="1:35" ht="15">
      <c r="A152">
        <f>'plot data'!A152</f>
        <v>10502</v>
      </c>
      <c r="B152">
        <f>'plot data'!B152</f>
        <v>1060604</v>
      </c>
      <c r="D152">
        <f>'plot data'!G152</f>
        <v>986.6667</v>
      </c>
      <c r="E152">
        <f>D152*prices!$F$3</f>
        <v>175.40741333333335</v>
      </c>
      <c r="G152">
        <f>prices!$D$14*prices!$F$5</f>
        <v>17.77777777777778</v>
      </c>
      <c r="I152">
        <f>'plot data'!J152</f>
        <v>0</v>
      </c>
      <c r="J152" s="6">
        <f>prices!$F$4</f>
        <v>0.5555555555555556</v>
      </c>
      <c r="K152">
        <f t="shared" si="25"/>
        <v>0</v>
      </c>
      <c r="M152">
        <f t="shared" si="26"/>
        <v>17.77777777777778</v>
      </c>
      <c r="N152">
        <f t="shared" si="27"/>
        <v>18.018017409301216</v>
      </c>
      <c r="P152">
        <f>'labor worksheet'!T152</f>
        <v>36</v>
      </c>
      <c r="Q152">
        <f>prices!$F$8</f>
        <v>1.7777777777777777</v>
      </c>
      <c r="R152">
        <f t="shared" si="28"/>
        <v>64</v>
      </c>
      <c r="T152">
        <f>'labor worksheet'!U152</f>
        <v>27</v>
      </c>
      <c r="U152">
        <f>prices!$F$9</f>
        <v>1.1111111111111112</v>
      </c>
      <c r="V152">
        <f t="shared" si="29"/>
        <v>30</v>
      </c>
      <c r="X152">
        <f>'labor worksheet'!V152</f>
        <v>0</v>
      </c>
      <c r="Y152">
        <f>prices!$F$10</f>
        <v>0.5555555555555556</v>
      </c>
      <c r="Z152">
        <f t="shared" si="30"/>
        <v>0</v>
      </c>
      <c r="AB152">
        <f t="shared" si="31"/>
        <v>63</v>
      </c>
      <c r="AC152">
        <f t="shared" si="32"/>
        <v>94</v>
      </c>
      <c r="AD152" s="12">
        <f t="shared" si="33"/>
        <v>95.27026705168016</v>
      </c>
      <c r="AE152" s="12"/>
      <c r="AF152" s="12">
        <f t="shared" si="24"/>
        <v>18.018017409301216</v>
      </c>
      <c r="AG152" s="12">
        <f t="shared" si="34"/>
        <v>113.28828446098137</v>
      </c>
      <c r="AI152" s="6">
        <f t="shared" si="35"/>
        <v>2.502057707231041</v>
      </c>
    </row>
    <row r="153" spans="1:35" ht="15">
      <c r="A153">
        <f>'plot data'!A153</f>
        <v>10607</v>
      </c>
      <c r="B153">
        <f>'plot data'!B153</f>
        <v>3040602</v>
      </c>
      <c r="D153">
        <f>'plot data'!G153</f>
        <v>976.7442</v>
      </c>
      <c r="E153">
        <f>D153*prices!$F$3</f>
        <v>173.64341333333334</v>
      </c>
      <c r="G153">
        <f>prices!$D$14*prices!$F$5</f>
        <v>17.77777777777778</v>
      </c>
      <c r="I153">
        <f>'plot data'!J153</f>
        <v>0</v>
      </c>
      <c r="J153" s="6">
        <f>prices!$F$4</f>
        <v>0.5555555555555556</v>
      </c>
      <c r="K153">
        <f t="shared" si="25"/>
        <v>0</v>
      </c>
      <c r="M153">
        <f t="shared" si="26"/>
        <v>17.77777777777778</v>
      </c>
      <c r="N153">
        <f t="shared" si="27"/>
        <v>18.20105794104309</v>
      </c>
      <c r="P153">
        <f>'labor worksheet'!T153</f>
        <v>36</v>
      </c>
      <c r="Q153">
        <f>prices!$F$8</f>
        <v>1.7777777777777777</v>
      </c>
      <c r="R153">
        <f t="shared" si="28"/>
        <v>64</v>
      </c>
      <c r="T153">
        <f>'labor worksheet'!U153</f>
        <v>27</v>
      </c>
      <c r="U153">
        <f>prices!$F$9</f>
        <v>1.1111111111111112</v>
      </c>
      <c r="V153">
        <f t="shared" si="29"/>
        <v>30</v>
      </c>
      <c r="X153">
        <f>'labor worksheet'!V153</f>
        <v>0</v>
      </c>
      <c r="Y153">
        <f>prices!$F$10</f>
        <v>0.5555555555555556</v>
      </c>
      <c r="Z153">
        <f t="shared" si="30"/>
        <v>0</v>
      </c>
      <c r="AB153">
        <f t="shared" si="31"/>
        <v>63</v>
      </c>
      <c r="AC153">
        <f t="shared" si="32"/>
        <v>94</v>
      </c>
      <c r="AD153" s="12">
        <f t="shared" si="33"/>
        <v>96.23809386326533</v>
      </c>
      <c r="AE153" s="12"/>
      <c r="AF153" s="12">
        <f t="shared" si="24"/>
        <v>18.20105794104309</v>
      </c>
      <c r="AG153" s="12">
        <f t="shared" si="34"/>
        <v>114.43915180430842</v>
      </c>
      <c r="AI153" s="6">
        <f t="shared" si="35"/>
        <v>2.474057707231041</v>
      </c>
    </row>
    <row r="154" spans="1:35" ht="15">
      <c r="A154">
        <f>'plot data'!A154</f>
        <v>20207</v>
      </c>
      <c r="B154">
        <f>'plot data'!B154</f>
        <v>3070503</v>
      </c>
      <c r="D154">
        <f>'plot data'!G154</f>
        <v>964.567</v>
      </c>
      <c r="E154">
        <f>D154*prices!$F$3</f>
        <v>171.4785777777778</v>
      </c>
      <c r="G154">
        <f>prices!$D$14*prices!$F$5</f>
        <v>17.77777777777778</v>
      </c>
      <c r="I154">
        <f>'plot data'!J154</f>
        <v>0</v>
      </c>
      <c r="J154" s="6">
        <f>prices!$F$4</f>
        <v>0.5555555555555556</v>
      </c>
      <c r="K154">
        <f t="shared" si="25"/>
        <v>0</v>
      </c>
      <c r="M154">
        <f t="shared" si="26"/>
        <v>17.77777777777778</v>
      </c>
      <c r="N154">
        <f t="shared" si="27"/>
        <v>18.43083764816522</v>
      </c>
      <c r="P154">
        <f>'labor worksheet'!T154</f>
        <v>36</v>
      </c>
      <c r="Q154">
        <f>prices!$F$8</f>
        <v>1.7777777777777777</v>
      </c>
      <c r="R154">
        <f t="shared" si="28"/>
        <v>64</v>
      </c>
      <c r="T154">
        <f>'labor worksheet'!U154</f>
        <v>27</v>
      </c>
      <c r="U154">
        <f>prices!$F$9</f>
        <v>1.1111111111111112</v>
      </c>
      <c r="V154">
        <f t="shared" si="29"/>
        <v>30</v>
      </c>
      <c r="X154">
        <f>'labor worksheet'!V154</f>
        <v>0</v>
      </c>
      <c r="Y154">
        <f>prices!$F$10</f>
        <v>0.5555555555555556</v>
      </c>
      <c r="Z154">
        <f t="shared" si="30"/>
        <v>0</v>
      </c>
      <c r="AB154">
        <f t="shared" si="31"/>
        <v>63</v>
      </c>
      <c r="AC154">
        <f t="shared" si="32"/>
        <v>94</v>
      </c>
      <c r="AD154" s="12">
        <f t="shared" si="33"/>
        <v>97.45305406467358</v>
      </c>
      <c r="AE154" s="12"/>
      <c r="AF154" s="12">
        <f t="shared" si="24"/>
        <v>18.43083764816522</v>
      </c>
      <c r="AG154" s="12">
        <f t="shared" si="34"/>
        <v>115.8838917128388</v>
      </c>
      <c r="AI154" s="6">
        <f t="shared" si="35"/>
        <v>2.439695238095238</v>
      </c>
    </row>
    <row r="155" spans="1:35" ht="15">
      <c r="A155">
        <f>'plot data'!A155</f>
        <v>10405</v>
      </c>
      <c r="B155">
        <f>'plot data'!B155</f>
        <v>3030401</v>
      </c>
      <c r="D155">
        <f>'plot data'!G155</f>
        <v>954.5455</v>
      </c>
      <c r="E155">
        <f>D155*prices!$F$3</f>
        <v>169.69697777777776</v>
      </c>
      <c r="G155">
        <f>prices!$D$14*prices!$F$5</f>
        <v>17.77777777777778</v>
      </c>
      <c r="I155">
        <f>'plot data'!J155</f>
        <v>400</v>
      </c>
      <c r="J155" s="6">
        <f>prices!$F$4</f>
        <v>0.5555555555555556</v>
      </c>
      <c r="K155">
        <f t="shared" si="25"/>
        <v>222.22222222222223</v>
      </c>
      <c r="M155">
        <f t="shared" si="26"/>
        <v>240</v>
      </c>
      <c r="N155">
        <f t="shared" si="27"/>
        <v>251.4285594557829</v>
      </c>
      <c r="P155">
        <f>'labor worksheet'!T155</f>
        <v>36</v>
      </c>
      <c r="Q155">
        <f>prices!$F$8</f>
        <v>1.7777777777777777</v>
      </c>
      <c r="R155">
        <f t="shared" si="28"/>
        <v>64</v>
      </c>
      <c r="T155">
        <f>'labor worksheet'!U155</f>
        <v>27</v>
      </c>
      <c r="U155">
        <f>prices!$F$9</f>
        <v>1.1111111111111112</v>
      </c>
      <c r="V155">
        <f t="shared" si="29"/>
        <v>30</v>
      </c>
      <c r="X155">
        <f>'labor worksheet'!V155</f>
        <v>0</v>
      </c>
      <c r="Y155">
        <f>prices!$F$10</f>
        <v>0.5555555555555556</v>
      </c>
      <c r="Z155">
        <f t="shared" si="30"/>
        <v>0</v>
      </c>
      <c r="AB155">
        <f t="shared" si="31"/>
        <v>63</v>
      </c>
      <c r="AC155">
        <f t="shared" si="32"/>
        <v>94</v>
      </c>
      <c r="AD155" s="12">
        <f t="shared" si="33"/>
        <v>98.4761857868483</v>
      </c>
      <c r="AE155" s="12"/>
      <c r="AF155" s="12">
        <f t="shared" si="24"/>
        <v>251.4285594557829</v>
      </c>
      <c r="AG155" s="12">
        <f t="shared" si="34"/>
        <v>349.9047452426312</v>
      </c>
      <c r="AI155" s="6">
        <f t="shared" si="35"/>
        <v>-1.1159209876543212</v>
      </c>
    </row>
    <row r="156" spans="1:35" ht="15">
      <c r="A156">
        <f>'plot data'!A156</f>
        <v>30106</v>
      </c>
      <c r="B156">
        <f>'plot data'!B156</f>
        <v>3100602</v>
      </c>
      <c r="D156">
        <f>'plot data'!G156</f>
        <v>952.381</v>
      </c>
      <c r="E156">
        <f>D156*prices!$F$3</f>
        <v>169.31217777777778</v>
      </c>
      <c r="G156">
        <f>prices!$D$14*prices!$F$5</f>
        <v>17.77777777777778</v>
      </c>
      <c r="I156">
        <f>'plot data'!J156</f>
        <v>0</v>
      </c>
      <c r="J156" s="6">
        <f>prices!$F$4</f>
        <v>0.5555555555555556</v>
      </c>
      <c r="K156">
        <f t="shared" si="25"/>
        <v>0</v>
      </c>
      <c r="M156">
        <f t="shared" si="26"/>
        <v>17.77777777777778</v>
      </c>
      <c r="N156">
        <f t="shared" si="27"/>
        <v>18.66666573333338</v>
      </c>
      <c r="P156">
        <f>'labor worksheet'!T156</f>
        <v>36</v>
      </c>
      <c r="Q156">
        <f>prices!$F$8</f>
        <v>1.7777777777777777</v>
      </c>
      <c r="R156">
        <f t="shared" si="28"/>
        <v>64</v>
      </c>
      <c r="T156">
        <f>'labor worksheet'!U156</f>
        <v>27</v>
      </c>
      <c r="U156">
        <f>prices!$F$9</f>
        <v>1.1111111111111112</v>
      </c>
      <c r="V156">
        <f t="shared" si="29"/>
        <v>30</v>
      </c>
      <c r="X156">
        <f>'labor worksheet'!V156</f>
        <v>0</v>
      </c>
      <c r="Y156">
        <f>prices!$F$10</f>
        <v>0.5555555555555556</v>
      </c>
      <c r="Z156">
        <f t="shared" si="30"/>
        <v>0</v>
      </c>
      <c r="AB156">
        <f t="shared" si="31"/>
        <v>63</v>
      </c>
      <c r="AC156">
        <f t="shared" si="32"/>
        <v>94</v>
      </c>
      <c r="AD156" s="12">
        <f t="shared" si="33"/>
        <v>98.69999506500025</v>
      </c>
      <c r="AE156" s="12"/>
      <c r="AF156" s="12">
        <f t="shared" si="24"/>
        <v>18.66666573333338</v>
      </c>
      <c r="AG156" s="12">
        <f t="shared" si="34"/>
        <v>117.36666079833364</v>
      </c>
      <c r="AI156" s="6">
        <f t="shared" si="35"/>
        <v>2.4053079365079366</v>
      </c>
    </row>
    <row r="157" spans="1:35" ht="15">
      <c r="A157">
        <f>'plot data'!A157</f>
        <v>30103</v>
      </c>
      <c r="B157">
        <f>'plot data'!B157</f>
        <v>3100301</v>
      </c>
      <c r="D157">
        <f>'plot data'!G157</f>
        <v>917.0306</v>
      </c>
      <c r="E157">
        <f>D157*prices!$F$3</f>
        <v>163.02766222222223</v>
      </c>
      <c r="G157">
        <f>prices!$D$14*prices!$F$5</f>
        <v>17.77777777777778</v>
      </c>
      <c r="I157">
        <f>'plot data'!J157</f>
        <v>0</v>
      </c>
      <c r="J157" s="6">
        <f>prices!$F$4</f>
        <v>0.5555555555555556</v>
      </c>
      <c r="K157">
        <f t="shared" si="25"/>
        <v>0</v>
      </c>
      <c r="M157">
        <f t="shared" si="26"/>
        <v>17.77777777777778</v>
      </c>
      <c r="N157">
        <f t="shared" si="27"/>
        <v>19.386242703109122</v>
      </c>
      <c r="P157">
        <f>'labor worksheet'!T157</f>
        <v>21</v>
      </c>
      <c r="Q157">
        <f>prices!$F$8</f>
        <v>1.7777777777777777</v>
      </c>
      <c r="R157">
        <f t="shared" si="28"/>
        <v>37.33333333333333</v>
      </c>
      <c r="T157">
        <f>'labor worksheet'!U157</f>
        <v>27</v>
      </c>
      <c r="U157">
        <f>prices!$F$9</f>
        <v>1.1111111111111112</v>
      </c>
      <c r="V157">
        <f t="shared" si="29"/>
        <v>30</v>
      </c>
      <c r="X157">
        <f>'labor worksheet'!V157</f>
        <v>15</v>
      </c>
      <c r="Y157">
        <f>prices!$F$10</f>
        <v>0.5555555555555556</v>
      </c>
      <c r="Z157">
        <f t="shared" si="30"/>
        <v>8.333333333333334</v>
      </c>
      <c r="AB157">
        <f t="shared" si="31"/>
        <v>63</v>
      </c>
      <c r="AC157">
        <f t="shared" si="32"/>
        <v>75.66666666666666</v>
      </c>
      <c r="AD157" s="12">
        <f t="shared" si="33"/>
        <v>82.51269550510817</v>
      </c>
      <c r="AE157" s="12"/>
      <c r="AF157" s="12">
        <f t="shared" si="24"/>
        <v>19.386242703109122</v>
      </c>
      <c r="AG157" s="12">
        <f t="shared" si="34"/>
        <v>101.89893820821729</v>
      </c>
      <c r="AI157" s="6">
        <f t="shared" si="35"/>
        <v>2.3055537213403885</v>
      </c>
    </row>
    <row r="158" spans="1:35" ht="15">
      <c r="A158">
        <f>'plot data'!A158</f>
        <v>30309</v>
      </c>
      <c r="B158">
        <f>'plot data'!B158</f>
        <v>3040204</v>
      </c>
      <c r="D158">
        <f>'plot data'!G158</f>
        <v>915.8879</v>
      </c>
      <c r="E158">
        <f>D158*prices!$F$3</f>
        <v>162.82451555555556</v>
      </c>
      <c r="G158">
        <f>prices!$D$14*prices!$F$5</f>
        <v>17.77777777777778</v>
      </c>
      <c r="I158">
        <f>'plot data'!J158</f>
        <v>200</v>
      </c>
      <c r="J158" s="6">
        <f>prices!$F$4</f>
        <v>0.5555555555555556</v>
      </c>
      <c r="K158">
        <f t="shared" si="25"/>
        <v>111.11111111111111</v>
      </c>
      <c r="M158">
        <f t="shared" si="26"/>
        <v>128.88888888888889</v>
      </c>
      <c r="N158">
        <f t="shared" si="27"/>
        <v>140.72561597209537</v>
      </c>
      <c r="P158">
        <f>'labor worksheet'!T158</f>
        <v>21</v>
      </c>
      <c r="Q158">
        <f>prices!$F$8</f>
        <v>1.7777777777777777</v>
      </c>
      <c r="R158">
        <f t="shared" si="28"/>
        <v>37.33333333333333</v>
      </c>
      <c r="T158">
        <f>'labor worksheet'!U158</f>
        <v>64</v>
      </c>
      <c r="U158">
        <f>prices!$F$9</f>
        <v>1.1111111111111112</v>
      </c>
      <c r="V158">
        <f t="shared" si="29"/>
        <v>71.11111111111111</v>
      </c>
      <c r="X158">
        <f>'labor worksheet'!V158</f>
        <v>34</v>
      </c>
      <c r="Y158">
        <f>prices!$F$10</f>
        <v>0.5555555555555556</v>
      </c>
      <c r="Z158">
        <f t="shared" si="30"/>
        <v>18.88888888888889</v>
      </c>
      <c r="AB158">
        <f t="shared" si="31"/>
        <v>119</v>
      </c>
      <c r="AC158">
        <f t="shared" si="32"/>
        <v>127.33333333333333</v>
      </c>
      <c r="AD158" s="12">
        <f t="shared" si="33"/>
        <v>139.0272033655356</v>
      </c>
      <c r="AE158" s="12"/>
      <c r="AF158" s="12">
        <f t="shared" si="24"/>
        <v>140.72561597209537</v>
      </c>
      <c r="AG158" s="12">
        <f t="shared" si="34"/>
        <v>279.75281933763097</v>
      </c>
      <c r="AI158" s="6">
        <f t="shared" si="35"/>
        <v>0.28517333333333345</v>
      </c>
    </row>
    <row r="159" spans="1:35" ht="15">
      <c r="A159">
        <f>'plot data'!A159</f>
        <v>20302</v>
      </c>
      <c r="B159">
        <f>'plot data'!B159</f>
        <v>3080402</v>
      </c>
      <c r="D159">
        <f>'plot data'!G159</f>
        <v>909.0909</v>
      </c>
      <c r="E159">
        <f>D159*prices!$F$3</f>
        <v>161.61616</v>
      </c>
      <c r="G159">
        <f>prices!$D$14*prices!$F$5</f>
        <v>17.77777777777778</v>
      </c>
      <c r="I159">
        <f>'plot data'!J159</f>
        <v>0</v>
      </c>
      <c r="J159" s="6">
        <f>prices!$F$4</f>
        <v>0.5555555555555556</v>
      </c>
      <c r="K159">
        <f t="shared" si="25"/>
        <v>0</v>
      </c>
      <c r="M159">
        <f t="shared" si="26"/>
        <v>17.77777777777778</v>
      </c>
      <c r="N159">
        <f t="shared" si="27"/>
        <v>19.555555751111115</v>
      </c>
      <c r="P159">
        <f>'labor worksheet'!T159</f>
        <v>21</v>
      </c>
      <c r="Q159">
        <f>prices!$F$8</f>
        <v>1.7777777777777777</v>
      </c>
      <c r="R159">
        <f t="shared" si="28"/>
        <v>37.33333333333333</v>
      </c>
      <c r="T159">
        <f>'labor worksheet'!U159</f>
        <v>64</v>
      </c>
      <c r="U159">
        <f>prices!$F$9</f>
        <v>1.1111111111111112</v>
      </c>
      <c r="V159">
        <f t="shared" si="29"/>
        <v>71.11111111111111</v>
      </c>
      <c r="X159">
        <f>'labor worksheet'!V159</f>
        <v>34</v>
      </c>
      <c r="Y159">
        <f>prices!$F$10</f>
        <v>0.5555555555555556</v>
      </c>
      <c r="Z159">
        <f t="shared" si="30"/>
        <v>18.88888888888889</v>
      </c>
      <c r="AB159">
        <f t="shared" si="31"/>
        <v>119</v>
      </c>
      <c r="AC159">
        <f t="shared" si="32"/>
        <v>127.33333333333333</v>
      </c>
      <c r="AD159" s="12">
        <f t="shared" si="33"/>
        <v>140.06666806733332</v>
      </c>
      <c r="AE159" s="12"/>
      <c r="AF159" s="12">
        <f t="shared" si="24"/>
        <v>19.555555751111115</v>
      </c>
      <c r="AG159" s="12">
        <f t="shared" si="34"/>
        <v>159.62222381844444</v>
      </c>
      <c r="AI159" s="6">
        <f t="shared" si="35"/>
        <v>1.2087259010270777</v>
      </c>
    </row>
    <row r="160" spans="1:35" ht="15">
      <c r="A160">
        <f>'plot data'!A160</f>
        <v>20303</v>
      </c>
      <c r="B160">
        <f>'plot data'!B160</f>
        <v>3080202</v>
      </c>
      <c r="D160">
        <f>'plot data'!G160</f>
        <v>895.5224</v>
      </c>
      <c r="E160">
        <f>D160*prices!$F$3</f>
        <v>159.2039822222222</v>
      </c>
      <c r="G160">
        <f>prices!$D$14*prices!$F$5</f>
        <v>17.77777777777778</v>
      </c>
      <c r="I160">
        <f>'plot data'!J160</f>
        <v>0</v>
      </c>
      <c r="J160" s="6">
        <f>prices!$F$4</f>
        <v>0.5555555555555556</v>
      </c>
      <c r="K160">
        <f t="shared" si="25"/>
        <v>0</v>
      </c>
      <c r="M160">
        <f t="shared" si="26"/>
        <v>17.77777777777778</v>
      </c>
      <c r="N160">
        <f t="shared" si="27"/>
        <v>19.8518515871605</v>
      </c>
      <c r="P160">
        <f>'labor worksheet'!T160</f>
        <v>36</v>
      </c>
      <c r="Q160">
        <f>prices!$F$8</f>
        <v>1.7777777777777777</v>
      </c>
      <c r="R160">
        <f t="shared" si="28"/>
        <v>64</v>
      </c>
      <c r="T160">
        <f>'labor worksheet'!U160</f>
        <v>27</v>
      </c>
      <c r="U160">
        <f>prices!$F$9</f>
        <v>1.1111111111111112</v>
      </c>
      <c r="V160">
        <f t="shared" si="29"/>
        <v>30</v>
      </c>
      <c r="X160">
        <f>'labor worksheet'!V160</f>
        <v>0</v>
      </c>
      <c r="Y160">
        <f>prices!$F$10</f>
        <v>0.5555555555555556</v>
      </c>
      <c r="Z160">
        <f t="shared" si="30"/>
        <v>0</v>
      </c>
      <c r="AB160">
        <f t="shared" si="31"/>
        <v>63</v>
      </c>
      <c r="AC160">
        <f t="shared" si="32"/>
        <v>94</v>
      </c>
      <c r="AD160" s="12">
        <f t="shared" si="33"/>
        <v>104.96666526711114</v>
      </c>
      <c r="AE160" s="12"/>
      <c r="AF160" s="12">
        <f t="shared" si="24"/>
        <v>19.8518515871605</v>
      </c>
      <c r="AG160" s="12">
        <f t="shared" si="34"/>
        <v>124.81851685427164</v>
      </c>
      <c r="AI160" s="6">
        <f t="shared" si="35"/>
        <v>2.2448603880070546</v>
      </c>
    </row>
    <row r="161" spans="1:35" ht="15">
      <c r="A161">
        <f>'plot data'!A161</f>
        <v>30903</v>
      </c>
      <c r="B161">
        <f>'plot data'!B161</f>
        <v>3060503</v>
      </c>
      <c r="D161">
        <f>'plot data'!G161</f>
        <v>855.8952</v>
      </c>
      <c r="E161">
        <f>D161*prices!$F$3</f>
        <v>152.1591466666667</v>
      </c>
      <c r="G161">
        <f>prices!$D$14*prices!$F$5</f>
        <v>17.77777777777778</v>
      </c>
      <c r="I161">
        <f>'plot data'!J161</f>
        <v>200</v>
      </c>
      <c r="J161" s="6">
        <f>prices!$F$4</f>
        <v>0.5555555555555556</v>
      </c>
      <c r="K161">
        <f t="shared" si="25"/>
        <v>111.11111111111111</v>
      </c>
      <c r="M161">
        <f t="shared" si="26"/>
        <v>128.88888888888889</v>
      </c>
      <c r="N161">
        <f t="shared" si="27"/>
        <v>150.5895685463464</v>
      </c>
      <c r="P161">
        <f>'labor worksheet'!T161</f>
        <v>36</v>
      </c>
      <c r="Q161">
        <f>prices!$F$8</f>
        <v>1.7777777777777777</v>
      </c>
      <c r="R161">
        <f t="shared" si="28"/>
        <v>64</v>
      </c>
      <c r="T161">
        <f>'labor worksheet'!U161</f>
        <v>27</v>
      </c>
      <c r="U161">
        <f>prices!$F$9</f>
        <v>1.1111111111111112</v>
      </c>
      <c r="V161">
        <f t="shared" si="29"/>
        <v>30</v>
      </c>
      <c r="X161">
        <f>'labor worksheet'!V161</f>
        <v>0</v>
      </c>
      <c r="Y161">
        <f>prices!$F$10</f>
        <v>0.5555555555555556</v>
      </c>
      <c r="Z161">
        <f t="shared" si="30"/>
        <v>0</v>
      </c>
      <c r="AB161">
        <f t="shared" si="31"/>
        <v>63</v>
      </c>
      <c r="AC161">
        <f t="shared" si="32"/>
        <v>94</v>
      </c>
      <c r="AD161" s="12">
        <f t="shared" si="33"/>
        <v>109.82653016397335</v>
      </c>
      <c r="AE161" s="12"/>
      <c r="AF161" s="12">
        <f t="shared" si="24"/>
        <v>150.5895685463464</v>
      </c>
      <c r="AG161" s="12">
        <f t="shared" si="34"/>
        <v>260.4160987103198</v>
      </c>
      <c r="AI161" s="6">
        <f t="shared" si="35"/>
        <v>0.3693691710758381</v>
      </c>
    </row>
    <row r="162" spans="1:35" ht="15">
      <c r="A162">
        <f>'plot data'!A162</f>
        <v>10105</v>
      </c>
      <c r="B162">
        <f>'plot data'!B162</f>
        <v>3020801</v>
      </c>
      <c r="D162">
        <f>'plot data'!G162</f>
        <v>834.8624</v>
      </c>
      <c r="E162">
        <f>D162*prices!$F$3</f>
        <v>148.41998222222222</v>
      </c>
      <c r="G162">
        <f>prices!$D$14*prices!$F$5</f>
        <v>17.77777777777778</v>
      </c>
      <c r="I162">
        <f>'plot data'!J162</f>
        <v>200</v>
      </c>
      <c r="J162" s="6">
        <f>prices!$F$4</f>
        <v>0.5555555555555556</v>
      </c>
      <c r="K162">
        <f t="shared" si="25"/>
        <v>111.11111111111111</v>
      </c>
      <c r="M162">
        <f t="shared" si="26"/>
        <v>128.88888888888889</v>
      </c>
      <c r="N162">
        <f t="shared" si="27"/>
        <v>154.3833916689611</v>
      </c>
      <c r="P162">
        <f>'labor worksheet'!T162</f>
        <v>21</v>
      </c>
      <c r="Q162">
        <f>prices!$F$8</f>
        <v>1.7777777777777777</v>
      </c>
      <c r="R162">
        <f t="shared" si="28"/>
        <v>37.33333333333333</v>
      </c>
      <c r="T162">
        <f>'labor worksheet'!U162</f>
        <v>64</v>
      </c>
      <c r="U162">
        <f>prices!$F$9</f>
        <v>1.1111111111111112</v>
      </c>
      <c r="V162">
        <f t="shared" si="29"/>
        <v>71.11111111111111</v>
      </c>
      <c r="X162">
        <f>'labor worksheet'!V162</f>
        <v>34</v>
      </c>
      <c r="Y162">
        <f>prices!$F$10</f>
        <v>0.5555555555555556</v>
      </c>
      <c r="Z162">
        <f t="shared" si="30"/>
        <v>18.88888888888889</v>
      </c>
      <c r="AB162">
        <f t="shared" si="31"/>
        <v>119</v>
      </c>
      <c r="AC162">
        <f t="shared" si="32"/>
        <v>127.33333333333333</v>
      </c>
      <c r="AD162" s="12">
        <f t="shared" si="33"/>
        <v>152.52014383847364</v>
      </c>
      <c r="AE162" s="12"/>
      <c r="AF162" s="12">
        <f t="shared" si="24"/>
        <v>154.3833916689611</v>
      </c>
      <c r="AG162" s="12">
        <f t="shared" si="34"/>
        <v>306.90353550743475</v>
      </c>
      <c r="AI162" s="6">
        <f t="shared" si="35"/>
        <v>0.16412683473389353</v>
      </c>
    </row>
    <row r="163" spans="1:35" ht="15">
      <c r="A163">
        <f>'plot data'!A163</f>
        <v>10405</v>
      </c>
      <c r="B163">
        <f>'plot data'!B163</f>
        <v>3020401</v>
      </c>
      <c r="D163">
        <f>'plot data'!G163</f>
        <v>833.3333</v>
      </c>
      <c r="E163">
        <f>D163*prices!$F$3</f>
        <v>148.14814222222222</v>
      </c>
      <c r="G163">
        <f>prices!$D$14*prices!$F$5</f>
        <v>17.77777777777778</v>
      </c>
      <c r="I163">
        <f>'plot data'!J163</f>
        <v>180</v>
      </c>
      <c r="J163" s="6">
        <f>prices!$F$4</f>
        <v>0.5555555555555556</v>
      </c>
      <c r="K163">
        <f t="shared" si="25"/>
        <v>100</v>
      </c>
      <c r="M163">
        <f t="shared" si="26"/>
        <v>117.77777777777777</v>
      </c>
      <c r="N163">
        <f t="shared" si="27"/>
        <v>141.3333389866669</v>
      </c>
      <c r="P163">
        <f>'labor worksheet'!T163</f>
        <v>36</v>
      </c>
      <c r="Q163">
        <f>prices!$F$8</f>
        <v>1.7777777777777777</v>
      </c>
      <c r="R163">
        <f t="shared" si="28"/>
        <v>64</v>
      </c>
      <c r="T163">
        <f>'labor worksheet'!U163</f>
        <v>27</v>
      </c>
      <c r="U163">
        <f>prices!$F$9</f>
        <v>1.1111111111111112</v>
      </c>
      <c r="V163">
        <f t="shared" si="29"/>
        <v>30</v>
      </c>
      <c r="X163">
        <f>'labor worksheet'!V163</f>
        <v>0</v>
      </c>
      <c r="Y163">
        <f>prices!$F$10</f>
        <v>0.5555555555555556</v>
      </c>
      <c r="Z163">
        <f t="shared" si="30"/>
        <v>0</v>
      </c>
      <c r="AB163">
        <f t="shared" si="31"/>
        <v>63</v>
      </c>
      <c r="AC163">
        <f t="shared" si="32"/>
        <v>94</v>
      </c>
      <c r="AD163" s="12">
        <f t="shared" si="33"/>
        <v>112.80000451200017</v>
      </c>
      <c r="AE163" s="12"/>
      <c r="AF163" s="12">
        <f t="shared" si="24"/>
        <v>141.3333389866669</v>
      </c>
      <c r="AG163" s="12">
        <f t="shared" si="34"/>
        <v>254.13334349866705</v>
      </c>
      <c r="AI163" s="6">
        <f t="shared" si="35"/>
        <v>0.48206927689594364</v>
      </c>
    </row>
    <row r="164" spans="1:35" ht="15">
      <c r="A164">
        <f>'plot data'!A164</f>
        <v>30806</v>
      </c>
      <c r="B164">
        <f>'plot data'!B164</f>
        <v>1050402</v>
      </c>
      <c r="D164">
        <f>'plot data'!G164</f>
        <v>800</v>
      </c>
      <c r="E164">
        <f>D164*prices!$F$3</f>
        <v>142.22222222222223</v>
      </c>
      <c r="G164">
        <f>prices!$D$14*prices!$F$5</f>
        <v>17.77777777777778</v>
      </c>
      <c r="I164">
        <f>'plot data'!J164</f>
        <v>0</v>
      </c>
      <c r="J164" s="6">
        <f>prices!$F$4</f>
        <v>0.5555555555555556</v>
      </c>
      <c r="K164">
        <f t="shared" si="25"/>
        <v>0</v>
      </c>
      <c r="M164">
        <f t="shared" si="26"/>
        <v>17.77777777777778</v>
      </c>
      <c r="N164">
        <f t="shared" si="27"/>
        <v>22.22222222222222</v>
      </c>
      <c r="P164">
        <f>'labor worksheet'!T164</f>
        <v>21</v>
      </c>
      <c r="Q164">
        <f>prices!$F$8</f>
        <v>1.7777777777777777</v>
      </c>
      <c r="R164">
        <f t="shared" si="28"/>
        <v>37.33333333333333</v>
      </c>
      <c r="T164">
        <f>'labor worksheet'!U164</f>
        <v>27</v>
      </c>
      <c r="U164">
        <f>prices!$F$9</f>
        <v>1.1111111111111112</v>
      </c>
      <c r="V164">
        <f t="shared" si="29"/>
        <v>30</v>
      </c>
      <c r="X164">
        <f>'labor worksheet'!V164</f>
        <v>15</v>
      </c>
      <c r="Y164">
        <f>prices!$F$10</f>
        <v>0.5555555555555556</v>
      </c>
      <c r="Z164">
        <f t="shared" si="30"/>
        <v>8.333333333333334</v>
      </c>
      <c r="AB164">
        <f t="shared" si="31"/>
        <v>63</v>
      </c>
      <c r="AC164">
        <f t="shared" si="32"/>
        <v>75.66666666666666</v>
      </c>
      <c r="AD164" s="12">
        <f t="shared" si="33"/>
        <v>94.58333333333333</v>
      </c>
      <c r="AE164" s="12"/>
      <c r="AF164" s="12">
        <f t="shared" si="24"/>
        <v>22.22222222222222</v>
      </c>
      <c r="AG164" s="12">
        <f t="shared" si="34"/>
        <v>116.80555555555554</v>
      </c>
      <c r="AI164" s="6">
        <f t="shared" si="35"/>
        <v>1.9753086419753088</v>
      </c>
    </row>
    <row r="165" spans="1:35" ht="15">
      <c r="A165">
        <f>'plot data'!A165</f>
        <v>30403</v>
      </c>
      <c r="B165">
        <f>'plot data'!B165</f>
        <v>2020305</v>
      </c>
      <c r="D165">
        <f>'plot data'!G165</f>
        <v>800</v>
      </c>
      <c r="E165">
        <f>D165*prices!$F$3</f>
        <v>142.22222222222223</v>
      </c>
      <c r="G165">
        <f>prices!$D$14*prices!$F$5</f>
        <v>17.77777777777778</v>
      </c>
      <c r="I165">
        <f>'plot data'!J165</f>
        <v>400</v>
      </c>
      <c r="J165" s="6">
        <f>prices!$F$4</f>
        <v>0.5555555555555556</v>
      </c>
      <c r="K165">
        <f t="shared" si="25"/>
        <v>222.22222222222223</v>
      </c>
      <c r="M165">
        <f t="shared" si="26"/>
        <v>240</v>
      </c>
      <c r="N165">
        <f t="shared" si="27"/>
        <v>300</v>
      </c>
      <c r="P165">
        <f>'labor worksheet'!T165</f>
        <v>21</v>
      </c>
      <c r="Q165">
        <f>prices!$F$8</f>
        <v>1.7777777777777777</v>
      </c>
      <c r="R165">
        <f t="shared" si="28"/>
        <v>37.33333333333333</v>
      </c>
      <c r="T165">
        <f>'labor worksheet'!U165</f>
        <v>64</v>
      </c>
      <c r="U165">
        <f>prices!$F$9</f>
        <v>1.1111111111111112</v>
      </c>
      <c r="V165">
        <f t="shared" si="29"/>
        <v>71.11111111111111</v>
      </c>
      <c r="X165">
        <f>'labor worksheet'!V165</f>
        <v>34</v>
      </c>
      <c r="Y165">
        <f>prices!$F$10</f>
        <v>0.5555555555555556</v>
      </c>
      <c r="Z165">
        <f t="shared" si="30"/>
        <v>18.88888888888889</v>
      </c>
      <c r="AB165">
        <f t="shared" si="31"/>
        <v>119</v>
      </c>
      <c r="AC165">
        <f t="shared" si="32"/>
        <v>127.33333333333333</v>
      </c>
      <c r="AD165" s="12">
        <f t="shared" si="33"/>
        <v>159.16666666666666</v>
      </c>
      <c r="AE165" s="12"/>
      <c r="AF165" s="12">
        <f t="shared" si="24"/>
        <v>300</v>
      </c>
      <c r="AG165" s="12">
        <f t="shared" si="34"/>
        <v>459.16666666666663</v>
      </c>
      <c r="AI165" s="6">
        <f t="shared" si="35"/>
        <v>-0.8216619981325863</v>
      </c>
    </row>
    <row r="166" spans="1:35" ht="15">
      <c r="A166">
        <f>'plot data'!A166</f>
        <v>30706</v>
      </c>
      <c r="B166">
        <f>'plot data'!B166</f>
        <v>3040704</v>
      </c>
      <c r="D166">
        <f>'plot data'!G166</f>
        <v>800</v>
      </c>
      <c r="E166">
        <f>D166*prices!$F$3</f>
        <v>142.22222222222223</v>
      </c>
      <c r="G166">
        <f>prices!$D$14*prices!$F$5</f>
        <v>17.77777777777778</v>
      </c>
      <c r="I166">
        <f>'plot data'!J166</f>
        <v>0</v>
      </c>
      <c r="J166" s="6">
        <f>prices!$F$4</f>
        <v>0.5555555555555556</v>
      </c>
      <c r="K166">
        <f t="shared" si="25"/>
        <v>0</v>
      </c>
      <c r="M166">
        <f t="shared" si="26"/>
        <v>17.77777777777778</v>
      </c>
      <c r="N166">
        <f t="shared" si="27"/>
        <v>22.22222222222222</v>
      </c>
      <c r="P166">
        <f>'labor worksheet'!T166</f>
        <v>36</v>
      </c>
      <c r="Q166">
        <f>prices!$F$8</f>
        <v>1.7777777777777777</v>
      </c>
      <c r="R166">
        <f t="shared" si="28"/>
        <v>64</v>
      </c>
      <c r="T166">
        <f>'labor worksheet'!U166</f>
        <v>27</v>
      </c>
      <c r="U166">
        <f>prices!$F$9</f>
        <v>1.1111111111111112</v>
      </c>
      <c r="V166">
        <f t="shared" si="29"/>
        <v>30</v>
      </c>
      <c r="X166">
        <f>'labor worksheet'!V166</f>
        <v>0</v>
      </c>
      <c r="Y166">
        <f>prices!$F$10</f>
        <v>0.5555555555555556</v>
      </c>
      <c r="Z166">
        <f t="shared" si="30"/>
        <v>0</v>
      </c>
      <c r="AB166">
        <f t="shared" si="31"/>
        <v>63</v>
      </c>
      <c r="AC166">
        <f t="shared" si="32"/>
        <v>94</v>
      </c>
      <c r="AD166" s="12">
        <f t="shared" si="33"/>
        <v>117.5</v>
      </c>
      <c r="AE166" s="12"/>
      <c r="AF166" s="12">
        <f t="shared" si="24"/>
        <v>22.22222222222222</v>
      </c>
      <c r="AG166" s="12">
        <f t="shared" si="34"/>
        <v>139.72222222222223</v>
      </c>
      <c r="AI166" s="6">
        <f t="shared" si="35"/>
        <v>1.9753086419753088</v>
      </c>
    </row>
    <row r="167" spans="1:35" ht="15">
      <c r="A167">
        <f>'plot data'!A167</f>
        <v>10101</v>
      </c>
      <c r="B167">
        <f>'plot data'!B167</f>
        <v>3080303</v>
      </c>
      <c r="D167">
        <f>'plot data'!G167</f>
        <v>800</v>
      </c>
      <c r="E167">
        <f>D167*prices!$F$3</f>
        <v>142.22222222222223</v>
      </c>
      <c r="G167">
        <f>prices!$D$14*prices!$F$5</f>
        <v>17.77777777777778</v>
      </c>
      <c r="I167">
        <f>'plot data'!J167</f>
        <v>0</v>
      </c>
      <c r="J167" s="6">
        <f>prices!$F$4</f>
        <v>0.5555555555555556</v>
      </c>
      <c r="K167">
        <f t="shared" si="25"/>
        <v>0</v>
      </c>
      <c r="M167">
        <f t="shared" si="26"/>
        <v>17.77777777777778</v>
      </c>
      <c r="N167">
        <f t="shared" si="27"/>
        <v>22.22222222222222</v>
      </c>
      <c r="P167">
        <f>'labor worksheet'!T167</f>
        <v>36</v>
      </c>
      <c r="Q167">
        <f>prices!$F$8</f>
        <v>1.7777777777777777</v>
      </c>
      <c r="R167">
        <f t="shared" si="28"/>
        <v>64</v>
      </c>
      <c r="T167">
        <f>'labor worksheet'!U167</f>
        <v>27</v>
      </c>
      <c r="U167">
        <f>prices!$F$9</f>
        <v>1.1111111111111112</v>
      </c>
      <c r="V167">
        <f t="shared" si="29"/>
        <v>30</v>
      </c>
      <c r="X167">
        <f>'labor worksheet'!V167</f>
        <v>0</v>
      </c>
      <c r="Y167">
        <f>prices!$F$10</f>
        <v>0.5555555555555556</v>
      </c>
      <c r="Z167">
        <f t="shared" si="30"/>
        <v>0</v>
      </c>
      <c r="AB167">
        <f t="shared" si="31"/>
        <v>63</v>
      </c>
      <c r="AC167">
        <f t="shared" si="32"/>
        <v>94</v>
      </c>
      <c r="AD167" s="12">
        <f t="shared" si="33"/>
        <v>117.5</v>
      </c>
      <c r="AE167" s="12"/>
      <c r="AF167" s="12">
        <f t="shared" si="24"/>
        <v>22.22222222222222</v>
      </c>
      <c r="AG167" s="12">
        <f t="shared" si="34"/>
        <v>139.72222222222223</v>
      </c>
      <c r="AI167" s="6">
        <f t="shared" si="35"/>
        <v>1.9753086419753088</v>
      </c>
    </row>
    <row r="168" spans="1:35" ht="15">
      <c r="A168">
        <f>'plot data'!A168</f>
        <v>10304</v>
      </c>
      <c r="B168">
        <f>'plot data'!B168</f>
        <v>2020302</v>
      </c>
      <c r="D168">
        <f>'plot data'!G168</f>
        <v>800</v>
      </c>
      <c r="E168">
        <f>D168*prices!$F$3</f>
        <v>142.22222222222223</v>
      </c>
      <c r="G168">
        <f>prices!$D$14*prices!$F$5</f>
        <v>17.77777777777778</v>
      </c>
      <c r="I168">
        <f>'plot data'!J168</f>
        <v>400</v>
      </c>
      <c r="J168" s="6">
        <f>prices!$F$4</f>
        <v>0.5555555555555556</v>
      </c>
      <c r="K168">
        <f t="shared" si="25"/>
        <v>222.22222222222223</v>
      </c>
      <c r="M168">
        <f t="shared" si="26"/>
        <v>240</v>
      </c>
      <c r="N168">
        <f t="shared" si="27"/>
        <v>300</v>
      </c>
      <c r="P168">
        <f>'labor worksheet'!T168</f>
        <v>21</v>
      </c>
      <c r="Q168">
        <f>prices!$F$8</f>
        <v>1.7777777777777777</v>
      </c>
      <c r="R168">
        <f t="shared" si="28"/>
        <v>37.33333333333333</v>
      </c>
      <c r="T168">
        <f>'labor worksheet'!U168</f>
        <v>27</v>
      </c>
      <c r="U168">
        <f>prices!$F$9</f>
        <v>1.1111111111111112</v>
      </c>
      <c r="V168">
        <f t="shared" si="29"/>
        <v>30</v>
      </c>
      <c r="X168">
        <f>'labor worksheet'!V168</f>
        <v>15</v>
      </c>
      <c r="Y168">
        <f>prices!$F$10</f>
        <v>0.5555555555555556</v>
      </c>
      <c r="Z168">
        <f t="shared" si="30"/>
        <v>8.333333333333334</v>
      </c>
      <c r="AB168">
        <f t="shared" si="31"/>
        <v>63</v>
      </c>
      <c r="AC168">
        <f t="shared" si="32"/>
        <v>75.66666666666666</v>
      </c>
      <c r="AD168" s="12">
        <f t="shared" si="33"/>
        <v>94.58333333333333</v>
      </c>
      <c r="AE168" s="12"/>
      <c r="AF168" s="12">
        <f t="shared" si="24"/>
        <v>300</v>
      </c>
      <c r="AG168" s="12">
        <f t="shared" si="34"/>
        <v>394.5833333333333</v>
      </c>
      <c r="AI168" s="6">
        <f t="shared" si="35"/>
        <v>-1.5520282186948853</v>
      </c>
    </row>
    <row r="169" spans="1:35" ht="15">
      <c r="A169">
        <f>'plot data'!A169</f>
        <v>30803</v>
      </c>
      <c r="B169">
        <f>'plot data'!B169</f>
        <v>3020601</v>
      </c>
      <c r="D169">
        <f>'plot data'!G169</f>
        <v>787.5</v>
      </c>
      <c r="E169">
        <f>D169*prices!$F$3</f>
        <v>140</v>
      </c>
      <c r="G169">
        <f>prices!$D$14*prices!$F$5</f>
        <v>17.77777777777778</v>
      </c>
      <c r="I169">
        <f>'plot data'!J169</f>
        <v>0</v>
      </c>
      <c r="J169" s="6">
        <f>prices!$F$4</f>
        <v>0.5555555555555556</v>
      </c>
      <c r="K169">
        <f t="shared" si="25"/>
        <v>0</v>
      </c>
      <c r="M169">
        <f t="shared" si="26"/>
        <v>17.77777777777778</v>
      </c>
      <c r="N169">
        <f t="shared" si="27"/>
        <v>22.574955908289244</v>
      </c>
      <c r="P169">
        <f>'labor worksheet'!T169</f>
        <v>36</v>
      </c>
      <c r="Q169">
        <f>prices!$F$8</f>
        <v>1.7777777777777777</v>
      </c>
      <c r="R169">
        <f t="shared" si="28"/>
        <v>64</v>
      </c>
      <c r="T169">
        <f>'labor worksheet'!U169</f>
        <v>27</v>
      </c>
      <c r="U169">
        <f>prices!$F$9</f>
        <v>1.1111111111111112</v>
      </c>
      <c r="V169">
        <f t="shared" si="29"/>
        <v>30</v>
      </c>
      <c r="X169">
        <f>'labor worksheet'!V169</f>
        <v>0</v>
      </c>
      <c r="Y169">
        <f>prices!$F$10</f>
        <v>0.5555555555555556</v>
      </c>
      <c r="Z169">
        <f t="shared" si="30"/>
        <v>0</v>
      </c>
      <c r="AB169">
        <f t="shared" si="31"/>
        <v>63</v>
      </c>
      <c r="AC169">
        <f t="shared" si="32"/>
        <v>94</v>
      </c>
      <c r="AD169" s="12">
        <f t="shared" si="33"/>
        <v>119.36507936507937</v>
      </c>
      <c r="AE169" s="12"/>
      <c r="AF169" s="12">
        <f t="shared" si="24"/>
        <v>22.574955908289244</v>
      </c>
      <c r="AG169" s="12">
        <f t="shared" si="34"/>
        <v>141.9400352733686</v>
      </c>
      <c r="AI169" s="6">
        <f t="shared" si="35"/>
        <v>1.9400352733686068</v>
      </c>
    </row>
    <row r="170" spans="1:35" ht="15">
      <c r="A170">
        <f>'plot data'!A170</f>
        <v>30802</v>
      </c>
      <c r="B170">
        <f>'plot data'!B170</f>
        <v>3100803</v>
      </c>
      <c r="D170">
        <f>'plot data'!G170</f>
        <v>731.7073</v>
      </c>
      <c r="E170">
        <f>D170*prices!$F$3</f>
        <v>130.0812977777778</v>
      </c>
      <c r="G170">
        <f>prices!$D$14*prices!$F$5</f>
        <v>17.77777777777778</v>
      </c>
      <c r="I170">
        <f>'plot data'!J170</f>
        <v>0</v>
      </c>
      <c r="J170" s="6">
        <f>prices!$F$4</f>
        <v>0.5555555555555556</v>
      </c>
      <c r="K170">
        <f t="shared" si="25"/>
        <v>0</v>
      </c>
      <c r="M170">
        <f t="shared" si="26"/>
        <v>17.77777777777778</v>
      </c>
      <c r="N170">
        <f t="shared" si="27"/>
        <v>24.29629686320989</v>
      </c>
      <c r="P170">
        <f>'labor worksheet'!T170</f>
        <v>21</v>
      </c>
      <c r="Q170">
        <f>prices!$F$8</f>
        <v>1.7777777777777777</v>
      </c>
      <c r="R170">
        <f t="shared" si="28"/>
        <v>37.33333333333333</v>
      </c>
      <c r="T170">
        <f>'labor worksheet'!U170</f>
        <v>27</v>
      </c>
      <c r="U170">
        <f>prices!$F$9</f>
        <v>1.1111111111111112</v>
      </c>
      <c r="V170">
        <f t="shared" si="29"/>
        <v>30</v>
      </c>
      <c r="X170">
        <f>'labor worksheet'!V170</f>
        <v>15</v>
      </c>
      <c r="Y170">
        <f>prices!$F$10</f>
        <v>0.5555555555555556</v>
      </c>
      <c r="Z170">
        <f t="shared" si="30"/>
        <v>8.333333333333334</v>
      </c>
      <c r="AB170">
        <f t="shared" si="31"/>
        <v>63</v>
      </c>
      <c r="AC170">
        <f t="shared" si="32"/>
        <v>75.66666666666666</v>
      </c>
      <c r="AD170" s="12">
        <f t="shared" si="33"/>
        <v>103.41111352403708</v>
      </c>
      <c r="AE170" s="12"/>
      <c r="AF170" s="12">
        <f t="shared" si="24"/>
        <v>24.29629686320989</v>
      </c>
      <c r="AG170" s="12">
        <f t="shared" si="34"/>
        <v>127.70741038724697</v>
      </c>
      <c r="AI170" s="6">
        <f t="shared" si="35"/>
        <v>1.782595555555556</v>
      </c>
    </row>
    <row r="171" spans="1:35" ht="15">
      <c r="A171">
        <f>'plot data'!A171</f>
        <v>10502</v>
      </c>
      <c r="B171">
        <f>'plot data'!B171</f>
        <v>3020802</v>
      </c>
      <c r="D171">
        <f>'plot data'!G171</f>
        <v>722.8261</v>
      </c>
      <c r="E171">
        <f>D171*prices!$F$3</f>
        <v>128.5024177777778</v>
      </c>
      <c r="G171">
        <f>prices!$D$14*prices!$F$5</f>
        <v>17.77777777777778</v>
      </c>
      <c r="I171">
        <f>'plot data'!J171</f>
        <v>0</v>
      </c>
      <c r="J171" s="6">
        <f>prices!$F$4</f>
        <v>0.5555555555555556</v>
      </c>
      <c r="K171">
        <f t="shared" si="25"/>
        <v>0</v>
      </c>
      <c r="M171">
        <f t="shared" si="26"/>
        <v>17.77777777777778</v>
      </c>
      <c r="N171">
        <f t="shared" si="27"/>
        <v>24.59481994047777</v>
      </c>
      <c r="P171">
        <f>'labor worksheet'!T171</f>
        <v>36</v>
      </c>
      <c r="Q171">
        <f>prices!$F$8</f>
        <v>1.7777777777777777</v>
      </c>
      <c r="R171">
        <f t="shared" si="28"/>
        <v>64</v>
      </c>
      <c r="T171">
        <f>'labor worksheet'!U171</f>
        <v>27</v>
      </c>
      <c r="U171">
        <f>prices!$F$9</f>
        <v>1.1111111111111112</v>
      </c>
      <c r="V171">
        <f t="shared" si="29"/>
        <v>30</v>
      </c>
      <c r="X171">
        <f>'labor worksheet'!V171</f>
        <v>0</v>
      </c>
      <c r="Y171">
        <f>prices!$F$10</f>
        <v>0.5555555555555556</v>
      </c>
      <c r="Z171">
        <f t="shared" si="30"/>
        <v>0</v>
      </c>
      <c r="AB171">
        <f t="shared" si="31"/>
        <v>63</v>
      </c>
      <c r="AC171">
        <f t="shared" si="32"/>
        <v>94</v>
      </c>
      <c r="AD171" s="12">
        <f t="shared" si="33"/>
        <v>130.0451104352762</v>
      </c>
      <c r="AE171" s="12"/>
      <c r="AF171" s="12">
        <f t="shared" si="24"/>
        <v>24.59481994047777</v>
      </c>
      <c r="AG171" s="12">
        <f t="shared" si="34"/>
        <v>154.63993037575398</v>
      </c>
      <c r="AI171" s="6">
        <f t="shared" si="35"/>
        <v>1.7575339682539686</v>
      </c>
    </row>
    <row r="172" spans="1:35" ht="15">
      <c r="A172">
        <f>'plot data'!A172</f>
        <v>30704</v>
      </c>
      <c r="B172">
        <f>'plot data'!B172</f>
        <v>1010101</v>
      </c>
      <c r="D172">
        <f>'plot data'!G172</f>
        <v>720</v>
      </c>
      <c r="E172">
        <f>D172*prices!$F$3</f>
        <v>128</v>
      </c>
      <c r="G172">
        <f>prices!$D$14*prices!$F$5</f>
        <v>17.77777777777778</v>
      </c>
      <c r="I172">
        <f>'plot data'!J172</f>
        <v>0</v>
      </c>
      <c r="J172" s="6">
        <f>prices!$F$4</f>
        <v>0.5555555555555556</v>
      </c>
      <c r="K172">
        <f t="shared" si="25"/>
        <v>0</v>
      </c>
      <c r="M172">
        <f t="shared" si="26"/>
        <v>17.77777777777778</v>
      </c>
      <c r="N172">
        <f t="shared" si="27"/>
        <v>24.69135802469136</v>
      </c>
      <c r="P172">
        <f>'labor worksheet'!T172</f>
        <v>36</v>
      </c>
      <c r="Q172">
        <f>prices!$F$8</f>
        <v>1.7777777777777777</v>
      </c>
      <c r="R172">
        <f t="shared" si="28"/>
        <v>64</v>
      </c>
      <c r="T172">
        <f>'labor worksheet'!U172</f>
        <v>27</v>
      </c>
      <c r="U172">
        <f>prices!$F$9</f>
        <v>1.1111111111111112</v>
      </c>
      <c r="V172">
        <f t="shared" si="29"/>
        <v>30</v>
      </c>
      <c r="X172">
        <f>'labor worksheet'!V172</f>
        <v>0</v>
      </c>
      <c r="Y172">
        <f>prices!$F$10</f>
        <v>0.5555555555555556</v>
      </c>
      <c r="Z172">
        <f t="shared" si="30"/>
        <v>0</v>
      </c>
      <c r="AB172">
        <f t="shared" si="31"/>
        <v>63</v>
      </c>
      <c r="AC172">
        <f t="shared" si="32"/>
        <v>94</v>
      </c>
      <c r="AD172" s="12">
        <f t="shared" si="33"/>
        <v>130.55555555555557</v>
      </c>
      <c r="AE172" s="12"/>
      <c r="AF172" s="12">
        <f t="shared" si="24"/>
        <v>24.69135802469136</v>
      </c>
      <c r="AG172" s="12">
        <f t="shared" si="34"/>
        <v>155.24691358024694</v>
      </c>
      <c r="AI172" s="6">
        <f t="shared" si="35"/>
        <v>1.7495590828924164</v>
      </c>
    </row>
    <row r="173" spans="1:35" ht="15">
      <c r="A173">
        <f>'plot data'!A173</f>
        <v>10403</v>
      </c>
      <c r="B173">
        <f>'plot data'!B173</f>
        <v>1040101</v>
      </c>
      <c r="D173">
        <f>'plot data'!G173</f>
        <v>700</v>
      </c>
      <c r="E173">
        <f>D173*prices!$F$3</f>
        <v>124.44444444444444</v>
      </c>
      <c r="G173">
        <f>prices!$D$14*prices!$F$5</f>
        <v>17.77777777777778</v>
      </c>
      <c r="I173">
        <f>'plot data'!J173</f>
        <v>0</v>
      </c>
      <c r="J173" s="6">
        <f>prices!$F$4</f>
        <v>0.5555555555555556</v>
      </c>
      <c r="K173">
        <f t="shared" si="25"/>
        <v>0</v>
      </c>
      <c r="M173">
        <f t="shared" si="26"/>
        <v>17.77777777777778</v>
      </c>
      <c r="N173">
        <f t="shared" si="27"/>
        <v>25.396825396825395</v>
      </c>
      <c r="P173">
        <f>'labor worksheet'!T173</f>
        <v>36</v>
      </c>
      <c r="Q173">
        <f>prices!$F$8</f>
        <v>1.7777777777777777</v>
      </c>
      <c r="R173">
        <f t="shared" si="28"/>
        <v>64</v>
      </c>
      <c r="T173">
        <f>'labor worksheet'!U173</f>
        <v>27</v>
      </c>
      <c r="U173">
        <f>prices!$F$9</f>
        <v>1.1111111111111112</v>
      </c>
      <c r="V173">
        <f t="shared" si="29"/>
        <v>30</v>
      </c>
      <c r="X173">
        <f>'labor worksheet'!V173</f>
        <v>0</v>
      </c>
      <c r="Y173">
        <f>prices!$F$10</f>
        <v>0.5555555555555556</v>
      </c>
      <c r="Z173">
        <f t="shared" si="30"/>
        <v>0</v>
      </c>
      <c r="AB173">
        <f t="shared" si="31"/>
        <v>63</v>
      </c>
      <c r="AC173">
        <f t="shared" si="32"/>
        <v>94</v>
      </c>
      <c r="AD173" s="12">
        <f t="shared" si="33"/>
        <v>134.28571428571428</v>
      </c>
      <c r="AE173" s="12"/>
      <c r="AF173" s="12">
        <f t="shared" si="24"/>
        <v>25.396825396825395</v>
      </c>
      <c r="AG173" s="12">
        <f t="shared" si="34"/>
        <v>159.68253968253967</v>
      </c>
      <c r="AI173" s="6">
        <f t="shared" si="35"/>
        <v>1.693121693121693</v>
      </c>
    </row>
    <row r="174" spans="1:35" ht="15">
      <c r="A174">
        <f>'plot data'!A174</f>
        <v>30204</v>
      </c>
      <c r="B174">
        <f>'plot data'!B174</f>
        <v>3060402</v>
      </c>
      <c r="D174">
        <f>'plot data'!G174</f>
        <v>686.7925</v>
      </c>
      <c r="E174">
        <f>D174*prices!$F$3</f>
        <v>122.09644444444446</v>
      </c>
      <c r="G174">
        <f>prices!$D$14*prices!$F$5</f>
        <v>17.77777777777778</v>
      </c>
      <c r="I174">
        <f>'plot data'!J174</f>
        <v>266.6667</v>
      </c>
      <c r="J174" s="6">
        <f>prices!$F$4</f>
        <v>0.5555555555555556</v>
      </c>
      <c r="K174">
        <f t="shared" si="25"/>
        <v>148.14816666666667</v>
      </c>
      <c r="M174">
        <f t="shared" si="26"/>
        <v>165.92594444444444</v>
      </c>
      <c r="N174">
        <f t="shared" si="27"/>
        <v>241.5954519661243</v>
      </c>
      <c r="P174">
        <f>'labor worksheet'!T174</f>
        <v>36</v>
      </c>
      <c r="Q174">
        <f>prices!$F$8</f>
        <v>1.7777777777777777</v>
      </c>
      <c r="R174">
        <f t="shared" si="28"/>
        <v>64</v>
      </c>
      <c r="T174">
        <f>'labor worksheet'!U174</f>
        <v>27</v>
      </c>
      <c r="U174">
        <f>prices!$F$9</f>
        <v>1.1111111111111112</v>
      </c>
      <c r="V174">
        <f t="shared" si="29"/>
        <v>30</v>
      </c>
      <c r="X174">
        <f>'labor worksheet'!V174</f>
        <v>0</v>
      </c>
      <c r="Y174">
        <f>prices!$F$10</f>
        <v>0.5555555555555556</v>
      </c>
      <c r="Z174">
        <f t="shared" si="30"/>
        <v>0</v>
      </c>
      <c r="AB174">
        <f t="shared" si="31"/>
        <v>63</v>
      </c>
      <c r="AC174">
        <f t="shared" si="32"/>
        <v>94</v>
      </c>
      <c r="AD174" s="12">
        <f t="shared" si="33"/>
        <v>136.86812246784874</v>
      </c>
      <c r="AE174" s="12"/>
      <c r="AF174" s="12">
        <f t="shared" si="24"/>
        <v>241.5954519661243</v>
      </c>
      <c r="AG174" s="12">
        <f t="shared" si="34"/>
        <v>378.463574433973</v>
      </c>
      <c r="AI174" s="6">
        <f t="shared" si="35"/>
        <v>-0.6957063492063489</v>
      </c>
    </row>
    <row r="175" spans="1:35" ht="15">
      <c r="A175">
        <f>'plot data'!A175</f>
        <v>30301</v>
      </c>
      <c r="B175">
        <f>'plot data'!B175</f>
        <v>3040105</v>
      </c>
      <c r="D175">
        <f>'plot data'!G175</f>
        <v>662.5515</v>
      </c>
      <c r="E175">
        <f>D175*prices!$F$3</f>
        <v>117.78693333333334</v>
      </c>
      <c r="G175">
        <f>prices!$D$14*prices!$F$5</f>
        <v>17.77777777777778</v>
      </c>
      <c r="I175">
        <f>'plot data'!J175</f>
        <v>0</v>
      </c>
      <c r="J175" s="6">
        <f>prices!$F$4</f>
        <v>0.5555555555555556</v>
      </c>
      <c r="K175">
        <f t="shared" si="25"/>
        <v>0</v>
      </c>
      <c r="M175">
        <f t="shared" si="26"/>
        <v>17.77777777777778</v>
      </c>
      <c r="N175">
        <f t="shared" si="27"/>
        <v>26.832295720072747</v>
      </c>
      <c r="P175">
        <f>'labor worksheet'!T175</f>
        <v>36</v>
      </c>
      <c r="Q175">
        <f>prices!$F$8</f>
        <v>1.7777777777777777</v>
      </c>
      <c r="R175">
        <f t="shared" si="28"/>
        <v>64</v>
      </c>
      <c r="T175">
        <f>'labor worksheet'!U175</f>
        <v>27</v>
      </c>
      <c r="U175">
        <f>prices!$F$9</f>
        <v>1.1111111111111112</v>
      </c>
      <c r="V175">
        <f t="shared" si="29"/>
        <v>30</v>
      </c>
      <c r="X175">
        <f>'labor worksheet'!V175</f>
        <v>0</v>
      </c>
      <c r="Y175">
        <f>prices!$F$10</f>
        <v>0.5555555555555556</v>
      </c>
      <c r="Z175">
        <f t="shared" si="30"/>
        <v>0</v>
      </c>
      <c r="AB175">
        <f t="shared" si="31"/>
        <v>63</v>
      </c>
      <c r="AC175">
        <f t="shared" si="32"/>
        <v>94</v>
      </c>
      <c r="AD175" s="12">
        <f t="shared" si="33"/>
        <v>141.87576361988462</v>
      </c>
      <c r="AE175" s="12"/>
      <c r="AF175" s="12">
        <f t="shared" si="24"/>
        <v>26.832295720072747</v>
      </c>
      <c r="AG175" s="12">
        <f t="shared" si="34"/>
        <v>168.70805933995737</v>
      </c>
      <c r="AI175" s="6">
        <f t="shared" si="35"/>
        <v>1.5874469135802471</v>
      </c>
    </row>
    <row r="176" spans="1:35" ht="15">
      <c r="A176">
        <f>'plot data'!A176</f>
        <v>10402</v>
      </c>
      <c r="B176">
        <f>'plot data'!B176</f>
        <v>3080703</v>
      </c>
      <c r="D176">
        <f>'plot data'!G176</f>
        <v>645.1613</v>
      </c>
      <c r="E176">
        <f>D176*prices!$F$3</f>
        <v>114.69534222222222</v>
      </c>
      <c r="G176">
        <f>prices!$D$14*prices!$F$5</f>
        <v>17.77777777777778</v>
      </c>
      <c r="I176">
        <f>'plot data'!J176</f>
        <v>0</v>
      </c>
      <c r="J176" s="6">
        <f>prices!$F$4</f>
        <v>0.5555555555555556</v>
      </c>
      <c r="K176">
        <f t="shared" si="25"/>
        <v>0</v>
      </c>
      <c r="M176">
        <f t="shared" si="26"/>
        <v>17.77777777777778</v>
      </c>
      <c r="N176">
        <f t="shared" si="27"/>
        <v>27.55555514222223</v>
      </c>
      <c r="P176">
        <f>'labor worksheet'!T176</f>
        <v>36</v>
      </c>
      <c r="Q176">
        <f>prices!$F$8</f>
        <v>1.7777777777777777</v>
      </c>
      <c r="R176">
        <f t="shared" si="28"/>
        <v>64</v>
      </c>
      <c r="T176">
        <f>'labor worksheet'!U176</f>
        <v>27</v>
      </c>
      <c r="U176">
        <f>prices!$F$9</f>
        <v>1.1111111111111112</v>
      </c>
      <c r="V176">
        <f t="shared" si="29"/>
        <v>30</v>
      </c>
      <c r="X176">
        <f>'labor worksheet'!V176</f>
        <v>0</v>
      </c>
      <c r="Y176">
        <f>prices!$F$10</f>
        <v>0.5555555555555556</v>
      </c>
      <c r="Z176">
        <f t="shared" si="30"/>
        <v>0</v>
      </c>
      <c r="AB176">
        <f t="shared" si="31"/>
        <v>63</v>
      </c>
      <c r="AC176">
        <f t="shared" si="32"/>
        <v>94</v>
      </c>
      <c r="AD176" s="12">
        <f t="shared" si="33"/>
        <v>145.69999781450005</v>
      </c>
      <c r="AE176" s="12"/>
      <c r="AF176" s="12">
        <f t="shared" si="24"/>
        <v>27.55555514222223</v>
      </c>
      <c r="AG176" s="12">
        <f t="shared" si="34"/>
        <v>173.25555295672228</v>
      </c>
      <c r="AI176" s="6">
        <f t="shared" si="35"/>
        <v>1.5383740388007057</v>
      </c>
    </row>
    <row r="177" spans="1:35" ht="15">
      <c r="A177">
        <f>'plot data'!A177</f>
        <v>10305</v>
      </c>
      <c r="B177">
        <f>'plot data'!B177</f>
        <v>3020303</v>
      </c>
      <c r="D177">
        <f>'plot data'!G177</f>
        <v>601.0101</v>
      </c>
      <c r="E177">
        <f>D177*prices!$F$3</f>
        <v>106.84624</v>
      </c>
      <c r="G177">
        <f>prices!$D$14*prices!$F$5</f>
        <v>17.77777777777778</v>
      </c>
      <c r="I177">
        <f>'plot data'!J177</f>
        <v>0</v>
      </c>
      <c r="J177" s="6">
        <f>prices!$F$4</f>
        <v>0.5555555555555556</v>
      </c>
      <c r="K177">
        <f t="shared" si="25"/>
        <v>0</v>
      </c>
      <c r="M177">
        <f t="shared" si="26"/>
        <v>17.77777777777778</v>
      </c>
      <c r="N177">
        <f t="shared" si="27"/>
        <v>29.579831982487118</v>
      </c>
      <c r="P177">
        <f>'labor worksheet'!T177</f>
        <v>36</v>
      </c>
      <c r="Q177">
        <f>prices!$F$8</f>
        <v>1.7777777777777777</v>
      </c>
      <c r="R177">
        <f t="shared" si="28"/>
        <v>64</v>
      </c>
      <c r="T177">
        <f>'labor worksheet'!U177</f>
        <v>27</v>
      </c>
      <c r="U177">
        <f>prices!$F$9</f>
        <v>1.1111111111111112</v>
      </c>
      <c r="V177">
        <f t="shared" si="29"/>
        <v>30</v>
      </c>
      <c r="X177">
        <f>'labor worksheet'!V177</f>
        <v>0</v>
      </c>
      <c r="Y177">
        <f>prices!$F$10</f>
        <v>0.5555555555555556</v>
      </c>
      <c r="Z177">
        <f t="shared" si="30"/>
        <v>0</v>
      </c>
      <c r="AB177">
        <f t="shared" si="31"/>
        <v>63</v>
      </c>
      <c r="AC177">
        <f t="shared" si="32"/>
        <v>94</v>
      </c>
      <c r="AD177" s="12">
        <f t="shared" si="33"/>
        <v>156.40336160740063</v>
      </c>
      <c r="AE177" s="12"/>
      <c r="AF177" s="12">
        <f t="shared" si="24"/>
        <v>29.579831982487118</v>
      </c>
      <c r="AG177" s="12">
        <f t="shared" si="34"/>
        <v>185.98319358988775</v>
      </c>
      <c r="AI177" s="6">
        <f t="shared" si="35"/>
        <v>1.413785114638448</v>
      </c>
    </row>
    <row r="178" spans="1:35" ht="15">
      <c r="A178">
        <f>'plot data'!A178</f>
        <v>30201</v>
      </c>
      <c r="B178">
        <f>'plot data'!B178</f>
        <v>3100901</v>
      </c>
      <c r="D178">
        <f>'plot data'!G178</f>
        <v>565.3846</v>
      </c>
      <c r="E178">
        <f>D178*prices!$F$3</f>
        <v>100.51281777777778</v>
      </c>
      <c r="G178">
        <f>prices!$D$14*prices!$F$5</f>
        <v>17.77777777777778</v>
      </c>
      <c r="I178">
        <f>'plot data'!J178</f>
        <v>0</v>
      </c>
      <c r="J178" s="6">
        <f>prices!$F$4</f>
        <v>0.5555555555555556</v>
      </c>
      <c r="K178">
        <f t="shared" si="25"/>
        <v>0</v>
      </c>
      <c r="M178">
        <f t="shared" si="26"/>
        <v>17.77777777777778</v>
      </c>
      <c r="N178">
        <f t="shared" si="27"/>
        <v>31.44368944215633</v>
      </c>
      <c r="P178">
        <f>'labor worksheet'!T178</f>
        <v>36</v>
      </c>
      <c r="Q178">
        <f>prices!$F$8</f>
        <v>1.7777777777777777</v>
      </c>
      <c r="R178">
        <f t="shared" si="28"/>
        <v>64</v>
      </c>
      <c r="T178">
        <f>'labor worksheet'!U178</f>
        <v>27</v>
      </c>
      <c r="U178">
        <f>prices!$F$9</f>
        <v>1.1111111111111112</v>
      </c>
      <c r="V178">
        <f t="shared" si="29"/>
        <v>30</v>
      </c>
      <c r="X178">
        <f>'labor worksheet'!V178</f>
        <v>0</v>
      </c>
      <c r="Y178">
        <f>prices!$F$10</f>
        <v>0.5555555555555556</v>
      </c>
      <c r="Z178">
        <f t="shared" si="30"/>
        <v>0</v>
      </c>
      <c r="AB178">
        <f t="shared" si="31"/>
        <v>63</v>
      </c>
      <c r="AC178">
        <f t="shared" si="32"/>
        <v>94</v>
      </c>
      <c r="AD178" s="12">
        <f t="shared" si="33"/>
        <v>166.2585079254016</v>
      </c>
      <c r="AE178" s="12"/>
      <c r="AF178" s="12">
        <f t="shared" si="24"/>
        <v>31.44368944215633</v>
      </c>
      <c r="AG178" s="12">
        <f t="shared" si="34"/>
        <v>197.70219736755794</v>
      </c>
      <c r="AI178" s="6">
        <f t="shared" si="35"/>
        <v>1.313254603174603</v>
      </c>
    </row>
    <row r="179" spans="1:35" ht="15">
      <c r="A179">
        <f>'plot data'!A179</f>
        <v>10503</v>
      </c>
      <c r="B179">
        <f>'plot data'!B179</f>
        <v>3080502</v>
      </c>
      <c r="D179">
        <f>'plot data'!G179</f>
        <v>535.7143</v>
      </c>
      <c r="E179">
        <f>D179*prices!$F$3</f>
        <v>95.23809777777778</v>
      </c>
      <c r="G179">
        <f>prices!$D$14*prices!$F$5</f>
        <v>17.77777777777778</v>
      </c>
      <c r="I179">
        <f>'plot data'!J179</f>
        <v>0</v>
      </c>
      <c r="J179" s="6">
        <f>prices!$F$4</f>
        <v>0.5555555555555556</v>
      </c>
      <c r="K179">
        <f t="shared" si="25"/>
        <v>0</v>
      </c>
      <c r="M179">
        <f t="shared" si="26"/>
        <v>17.77777777777778</v>
      </c>
      <c r="N179">
        <f t="shared" si="27"/>
        <v>33.18518430024694</v>
      </c>
      <c r="P179">
        <f>'labor worksheet'!T179</f>
        <v>36</v>
      </c>
      <c r="Q179">
        <f>prices!$F$8</f>
        <v>1.7777777777777777</v>
      </c>
      <c r="R179">
        <f t="shared" si="28"/>
        <v>64</v>
      </c>
      <c r="T179">
        <f>'labor worksheet'!U179</f>
        <v>27</v>
      </c>
      <c r="U179">
        <f>prices!$F$9</f>
        <v>1.1111111111111112</v>
      </c>
      <c r="V179">
        <f t="shared" si="29"/>
        <v>30</v>
      </c>
      <c r="X179">
        <f>'labor worksheet'!V179</f>
        <v>0</v>
      </c>
      <c r="Y179">
        <f>prices!$F$10</f>
        <v>0.5555555555555556</v>
      </c>
      <c r="Z179">
        <f t="shared" si="30"/>
        <v>0</v>
      </c>
      <c r="AB179">
        <f t="shared" si="31"/>
        <v>63</v>
      </c>
      <c r="AC179">
        <f t="shared" si="32"/>
        <v>94</v>
      </c>
      <c r="AD179" s="12">
        <f t="shared" si="33"/>
        <v>175.4666619875557</v>
      </c>
      <c r="AE179" s="12"/>
      <c r="AF179" s="12">
        <f t="shared" si="24"/>
        <v>33.18518430024694</v>
      </c>
      <c r="AG179" s="12">
        <f t="shared" si="34"/>
        <v>208.65184628780264</v>
      </c>
      <c r="AI179" s="6">
        <f t="shared" si="35"/>
        <v>1.229528888888889</v>
      </c>
    </row>
    <row r="180" spans="1:35" ht="15">
      <c r="A180">
        <f>'plot data'!A180</f>
        <v>10304</v>
      </c>
      <c r="B180">
        <f>'plot data'!B180</f>
        <v>3040206</v>
      </c>
      <c r="D180">
        <f>'plot data'!G180</f>
        <v>509.0909</v>
      </c>
      <c r="E180">
        <f>D180*prices!$F$3</f>
        <v>90.5050488888889</v>
      </c>
      <c r="G180">
        <f>prices!$D$14*prices!$F$5</f>
        <v>17.77777777777778</v>
      </c>
      <c r="I180">
        <f>'plot data'!J180</f>
        <v>0</v>
      </c>
      <c r="J180" s="6">
        <f>prices!$F$4</f>
        <v>0.5555555555555556</v>
      </c>
      <c r="K180">
        <f t="shared" si="25"/>
        <v>0</v>
      </c>
      <c r="M180">
        <f t="shared" si="26"/>
        <v>17.77777777777778</v>
      </c>
      <c r="N180">
        <f t="shared" si="27"/>
        <v>34.9206355442177</v>
      </c>
      <c r="P180">
        <f>'labor worksheet'!T180</f>
        <v>36</v>
      </c>
      <c r="Q180">
        <f>prices!$F$8</f>
        <v>1.7777777777777777</v>
      </c>
      <c r="R180">
        <f t="shared" si="28"/>
        <v>64</v>
      </c>
      <c r="T180">
        <f>'labor worksheet'!U180</f>
        <v>27</v>
      </c>
      <c r="U180">
        <f>prices!$F$9</f>
        <v>1.1111111111111112</v>
      </c>
      <c r="V180">
        <f t="shared" si="29"/>
        <v>30</v>
      </c>
      <c r="X180">
        <f>'labor worksheet'!V180</f>
        <v>0</v>
      </c>
      <c r="Y180">
        <f>prices!$F$10</f>
        <v>0.5555555555555556</v>
      </c>
      <c r="Z180">
        <f t="shared" si="30"/>
        <v>0</v>
      </c>
      <c r="AB180">
        <f t="shared" si="31"/>
        <v>63</v>
      </c>
      <c r="AC180">
        <f t="shared" si="32"/>
        <v>94</v>
      </c>
      <c r="AD180" s="12">
        <f t="shared" si="33"/>
        <v>184.6428604400511</v>
      </c>
      <c r="AE180" s="12"/>
      <c r="AF180" s="12">
        <f t="shared" si="24"/>
        <v>34.9206355442177</v>
      </c>
      <c r="AG180" s="12">
        <f t="shared" si="34"/>
        <v>219.5634959842688</v>
      </c>
      <c r="AI180" s="6">
        <f t="shared" si="35"/>
        <v>1.1544011287477955</v>
      </c>
    </row>
    <row r="181" spans="1:35" ht="15">
      <c r="A181">
        <f>'plot data'!A181</f>
        <v>30205</v>
      </c>
      <c r="B181">
        <f>'plot data'!B181</f>
        <v>3020201</v>
      </c>
      <c r="D181">
        <f>'plot data'!G181</f>
        <v>501.992</v>
      </c>
      <c r="E181">
        <f>D181*prices!$F$3</f>
        <v>89.24302222222222</v>
      </c>
      <c r="G181">
        <f>prices!$D$14*prices!$F$5</f>
        <v>17.77777777777778</v>
      </c>
      <c r="I181">
        <f>'plot data'!J181</f>
        <v>50</v>
      </c>
      <c r="J181" s="6">
        <f>prices!$F$4</f>
        <v>0.5555555555555556</v>
      </c>
      <c r="K181">
        <f t="shared" si="25"/>
        <v>27.77777777777778</v>
      </c>
      <c r="M181">
        <f t="shared" si="26"/>
        <v>45.55555555555556</v>
      </c>
      <c r="N181">
        <f t="shared" si="27"/>
        <v>90.74956484476955</v>
      </c>
      <c r="P181">
        <f>'labor worksheet'!T181</f>
        <v>36</v>
      </c>
      <c r="Q181">
        <f>prices!$F$8</f>
        <v>1.7777777777777777</v>
      </c>
      <c r="R181">
        <f t="shared" si="28"/>
        <v>64</v>
      </c>
      <c r="T181">
        <f>'labor worksheet'!U181</f>
        <v>27</v>
      </c>
      <c r="U181">
        <f>prices!$F$9</f>
        <v>1.1111111111111112</v>
      </c>
      <c r="V181">
        <f t="shared" si="29"/>
        <v>30</v>
      </c>
      <c r="X181">
        <f>'labor worksheet'!V181</f>
        <v>0</v>
      </c>
      <c r="Y181">
        <f>prices!$F$10</f>
        <v>0.5555555555555556</v>
      </c>
      <c r="Z181">
        <f t="shared" si="30"/>
        <v>0</v>
      </c>
      <c r="AB181">
        <f t="shared" si="31"/>
        <v>63</v>
      </c>
      <c r="AC181">
        <f t="shared" si="32"/>
        <v>94</v>
      </c>
      <c r="AD181" s="12">
        <f t="shared" si="33"/>
        <v>187.25398014310986</v>
      </c>
      <c r="AE181" s="12"/>
      <c r="AF181" s="12">
        <f t="shared" si="24"/>
        <v>90.74956484476955</v>
      </c>
      <c r="AG181" s="12">
        <f t="shared" si="34"/>
        <v>278.0035449878794</v>
      </c>
      <c r="AI181" s="6">
        <f t="shared" si="35"/>
        <v>0.6934518518518519</v>
      </c>
    </row>
    <row r="182" spans="1:35" ht="15">
      <c r="A182">
        <f>'plot data'!A182</f>
        <v>10302</v>
      </c>
      <c r="B182">
        <f>'plot data'!B182</f>
        <v>2020204</v>
      </c>
      <c r="D182">
        <f>'plot data'!G182</f>
        <v>500</v>
      </c>
      <c r="E182">
        <f>D182*prices!$F$3</f>
        <v>88.88888888888889</v>
      </c>
      <c r="G182">
        <f>prices!$D$14*prices!$F$5</f>
        <v>17.77777777777778</v>
      </c>
      <c r="I182">
        <f>'plot data'!J182</f>
        <v>0</v>
      </c>
      <c r="J182" s="6">
        <f>prices!$F$4</f>
        <v>0.5555555555555556</v>
      </c>
      <c r="K182">
        <f t="shared" si="25"/>
        <v>0</v>
      </c>
      <c r="M182">
        <f t="shared" si="26"/>
        <v>17.77777777777778</v>
      </c>
      <c r="N182">
        <f t="shared" si="27"/>
        <v>35.55555555555556</v>
      </c>
      <c r="P182">
        <f>'labor worksheet'!T182</f>
        <v>21</v>
      </c>
      <c r="Q182">
        <f>prices!$F$8</f>
        <v>1.7777777777777777</v>
      </c>
      <c r="R182">
        <f t="shared" si="28"/>
        <v>37.33333333333333</v>
      </c>
      <c r="T182">
        <f>'labor worksheet'!U182</f>
        <v>27</v>
      </c>
      <c r="U182">
        <f>prices!$F$9</f>
        <v>1.1111111111111112</v>
      </c>
      <c r="V182">
        <f t="shared" si="29"/>
        <v>30</v>
      </c>
      <c r="X182">
        <f>'labor worksheet'!V182</f>
        <v>15</v>
      </c>
      <c r="Y182">
        <f>prices!$F$10</f>
        <v>0.5555555555555556</v>
      </c>
      <c r="Z182">
        <f t="shared" si="30"/>
        <v>8.333333333333334</v>
      </c>
      <c r="AB182">
        <f t="shared" si="31"/>
        <v>63</v>
      </c>
      <c r="AC182">
        <f t="shared" si="32"/>
        <v>75.66666666666666</v>
      </c>
      <c r="AD182" s="12">
        <f t="shared" si="33"/>
        <v>151.33333333333331</v>
      </c>
      <c r="AE182" s="12"/>
      <c r="AF182" s="12">
        <f t="shared" si="24"/>
        <v>35.55555555555556</v>
      </c>
      <c r="AG182" s="12">
        <f t="shared" si="34"/>
        <v>186.88888888888886</v>
      </c>
      <c r="AI182" s="6">
        <f t="shared" si="35"/>
        <v>1.1287477954144622</v>
      </c>
    </row>
    <row r="183" spans="1:35" ht="15">
      <c r="A183">
        <f>'plot data'!A183</f>
        <v>30402</v>
      </c>
      <c r="B183">
        <f>'plot data'!B183</f>
        <v>3080805</v>
      </c>
      <c r="D183">
        <f>'plot data'!G183</f>
        <v>500</v>
      </c>
      <c r="E183">
        <f>D183*prices!$F$3</f>
        <v>88.88888888888889</v>
      </c>
      <c r="G183">
        <f>prices!$D$14*prices!$F$5</f>
        <v>17.77777777777778</v>
      </c>
      <c r="I183">
        <f>'plot data'!J183</f>
        <v>0</v>
      </c>
      <c r="J183" s="6">
        <f>prices!$F$4</f>
        <v>0.5555555555555556</v>
      </c>
      <c r="K183">
        <f t="shared" si="25"/>
        <v>0</v>
      </c>
      <c r="M183">
        <f t="shared" si="26"/>
        <v>17.77777777777778</v>
      </c>
      <c r="N183">
        <f t="shared" si="27"/>
        <v>35.55555555555556</v>
      </c>
      <c r="P183">
        <f>'labor worksheet'!T183</f>
        <v>36</v>
      </c>
      <c r="Q183">
        <f>prices!$F$8</f>
        <v>1.7777777777777777</v>
      </c>
      <c r="R183">
        <f t="shared" si="28"/>
        <v>64</v>
      </c>
      <c r="T183">
        <f>'labor worksheet'!U183</f>
        <v>27</v>
      </c>
      <c r="U183">
        <f>prices!$F$9</f>
        <v>1.1111111111111112</v>
      </c>
      <c r="V183">
        <f t="shared" si="29"/>
        <v>30</v>
      </c>
      <c r="X183">
        <f>'labor worksheet'!V183</f>
        <v>0</v>
      </c>
      <c r="Y183">
        <f>prices!$F$10</f>
        <v>0.5555555555555556</v>
      </c>
      <c r="Z183">
        <f t="shared" si="30"/>
        <v>0</v>
      </c>
      <c r="AB183">
        <f t="shared" si="31"/>
        <v>63</v>
      </c>
      <c r="AC183">
        <f t="shared" si="32"/>
        <v>94</v>
      </c>
      <c r="AD183" s="12">
        <f t="shared" si="33"/>
        <v>188</v>
      </c>
      <c r="AE183" s="12"/>
      <c r="AF183" s="12">
        <f t="shared" si="24"/>
        <v>35.55555555555556</v>
      </c>
      <c r="AG183" s="12">
        <f t="shared" si="34"/>
        <v>223.55555555555554</v>
      </c>
      <c r="AI183" s="6">
        <f t="shared" si="35"/>
        <v>1.1287477954144622</v>
      </c>
    </row>
    <row r="184" spans="1:35" ht="15">
      <c r="A184">
        <f>'plot data'!A184</f>
        <v>20206</v>
      </c>
      <c r="B184">
        <f>'plot data'!B184</f>
        <v>3030502</v>
      </c>
      <c r="D184">
        <f>'plot data'!G184</f>
        <v>474.8538</v>
      </c>
      <c r="E184">
        <f>D184*prices!$F$3</f>
        <v>84.41845333333333</v>
      </c>
      <c r="G184">
        <f>prices!$D$14*prices!$F$5</f>
        <v>17.77777777777778</v>
      </c>
      <c r="I184">
        <f>'plot data'!J184</f>
        <v>361.1111</v>
      </c>
      <c r="J184" s="6">
        <f>prices!$F$4</f>
        <v>0.5555555555555556</v>
      </c>
      <c r="K184">
        <f t="shared" si="25"/>
        <v>200.6172777777778</v>
      </c>
      <c r="M184">
        <f t="shared" si="26"/>
        <v>218.39505555555556</v>
      </c>
      <c r="N184">
        <f t="shared" si="27"/>
        <v>459.92062305399173</v>
      </c>
      <c r="P184">
        <f>'labor worksheet'!T184</f>
        <v>36</v>
      </c>
      <c r="Q184">
        <f>prices!$F$8</f>
        <v>1.7777777777777777</v>
      </c>
      <c r="R184">
        <f t="shared" si="28"/>
        <v>64</v>
      </c>
      <c r="T184">
        <f>'labor worksheet'!U184</f>
        <v>27</v>
      </c>
      <c r="U184">
        <f>prices!$F$9</f>
        <v>1.1111111111111112</v>
      </c>
      <c r="V184">
        <f t="shared" si="29"/>
        <v>30</v>
      </c>
      <c r="X184">
        <f>'labor worksheet'!V184</f>
        <v>0</v>
      </c>
      <c r="Y184">
        <f>prices!$F$10</f>
        <v>0.5555555555555556</v>
      </c>
      <c r="Z184">
        <f t="shared" si="30"/>
        <v>0</v>
      </c>
      <c r="AB184">
        <f t="shared" si="31"/>
        <v>63</v>
      </c>
      <c r="AC184">
        <f t="shared" si="32"/>
        <v>94</v>
      </c>
      <c r="AD184" s="12">
        <f t="shared" si="33"/>
        <v>197.95566551220608</v>
      </c>
      <c r="AE184" s="12"/>
      <c r="AF184" s="12">
        <f t="shared" si="24"/>
        <v>459.92062305399173</v>
      </c>
      <c r="AG184" s="12">
        <f t="shared" si="34"/>
        <v>657.8762885661978</v>
      </c>
      <c r="AI184" s="6">
        <f t="shared" si="35"/>
        <v>-2.126612733686067</v>
      </c>
    </row>
    <row r="185" spans="1:35" ht="15">
      <c r="A185">
        <f>'plot data'!A185</f>
        <v>20501</v>
      </c>
      <c r="B185">
        <f>'plot data'!B185</f>
        <v>2040109</v>
      </c>
      <c r="D185">
        <f>'plot data'!G185</f>
        <v>400</v>
      </c>
      <c r="E185">
        <f>D185*prices!$F$3</f>
        <v>71.11111111111111</v>
      </c>
      <c r="G185">
        <f>prices!$D$14*prices!$F$5</f>
        <v>17.77777777777778</v>
      </c>
      <c r="I185">
        <f>'plot data'!J185</f>
        <v>400</v>
      </c>
      <c r="J185" s="6">
        <f>prices!$F$4</f>
        <v>0.5555555555555556</v>
      </c>
      <c r="K185">
        <f t="shared" si="25"/>
        <v>222.22222222222223</v>
      </c>
      <c r="M185">
        <f t="shared" si="26"/>
        <v>240</v>
      </c>
      <c r="N185">
        <f t="shared" si="27"/>
        <v>600</v>
      </c>
      <c r="P185">
        <f>'labor worksheet'!T185</f>
        <v>21</v>
      </c>
      <c r="Q185">
        <f>prices!$F$8</f>
        <v>1.7777777777777777</v>
      </c>
      <c r="R185">
        <f t="shared" si="28"/>
        <v>37.33333333333333</v>
      </c>
      <c r="T185">
        <f>'labor worksheet'!U185</f>
        <v>27</v>
      </c>
      <c r="U185">
        <f>prices!$F$9</f>
        <v>1.1111111111111112</v>
      </c>
      <c r="V185">
        <f t="shared" si="29"/>
        <v>30</v>
      </c>
      <c r="X185">
        <f>'labor worksheet'!V185</f>
        <v>15</v>
      </c>
      <c r="Y185">
        <f>prices!$F$10</f>
        <v>0.5555555555555556</v>
      </c>
      <c r="Z185">
        <f t="shared" si="30"/>
        <v>8.333333333333334</v>
      </c>
      <c r="AB185">
        <f t="shared" si="31"/>
        <v>63</v>
      </c>
      <c r="AC185">
        <f t="shared" si="32"/>
        <v>75.66666666666666</v>
      </c>
      <c r="AD185" s="12">
        <f t="shared" si="33"/>
        <v>189.16666666666666</v>
      </c>
      <c r="AE185" s="12"/>
      <c r="AF185" s="12">
        <f t="shared" si="24"/>
        <v>600</v>
      </c>
      <c r="AG185" s="12">
        <f t="shared" si="34"/>
        <v>789.1666666666666</v>
      </c>
      <c r="AI185" s="6">
        <f t="shared" si="35"/>
        <v>-2.6807760141093473</v>
      </c>
    </row>
    <row r="186" spans="1:35" ht="15">
      <c r="A186">
        <f>'plot data'!A186</f>
        <v>30405</v>
      </c>
      <c r="B186">
        <f>'plot data'!B186</f>
        <v>2020603</v>
      </c>
      <c r="D186">
        <f>'plot data'!G186</f>
        <v>400</v>
      </c>
      <c r="E186">
        <f>D186*prices!$F$3</f>
        <v>71.11111111111111</v>
      </c>
      <c r="G186">
        <f>prices!$D$14*prices!$F$5</f>
        <v>17.77777777777778</v>
      </c>
      <c r="I186">
        <f>'plot data'!J186</f>
        <v>0</v>
      </c>
      <c r="J186" s="6">
        <f>prices!$F$4</f>
        <v>0.5555555555555556</v>
      </c>
      <c r="K186">
        <f t="shared" si="25"/>
        <v>0</v>
      </c>
      <c r="M186">
        <f t="shared" si="26"/>
        <v>17.77777777777778</v>
      </c>
      <c r="N186">
        <f t="shared" si="27"/>
        <v>44.44444444444444</v>
      </c>
      <c r="P186">
        <f>'labor worksheet'!T186</f>
        <v>21</v>
      </c>
      <c r="Q186">
        <f>prices!$F$8</f>
        <v>1.7777777777777777</v>
      </c>
      <c r="R186">
        <f t="shared" si="28"/>
        <v>37.33333333333333</v>
      </c>
      <c r="T186">
        <f>'labor worksheet'!U186</f>
        <v>27</v>
      </c>
      <c r="U186">
        <f>prices!$F$9</f>
        <v>1.1111111111111112</v>
      </c>
      <c r="V186">
        <f t="shared" si="29"/>
        <v>30</v>
      </c>
      <c r="X186">
        <f>'labor worksheet'!V186</f>
        <v>15</v>
      </c>
      <c r="Y186">
        <f>prices!$F$10</f>
        <v>0.5555555555555556</v>
      </c>
      <c r="Z186">
        <f t="shared" si="30"/>
        <v>8.333333333333334</v>
      </c>
      <c r="AB186">
        <f t="shared" si="31"/>
        <v>63</v>
      </c>
      <c r="AC186">
        <f t="shared" si="32"/>
        <v>75.66666666666666</v>
      </c>
      <c r="AD186" s="12">
        <f t="shared" si="33"/>
        <v>189.16666666666666</v>
      </c>
      <c r="AE186" s="12"/>
      <c r="AF186" s="12">
        <f t="shared" si="24"/>
        <v>44.44444444444444</v>
      </c>
      <c r="AG186" s="12">
        <f t="shared" si="34"/>
        <v>233.6111111111111</v>
      </c>
      <c r="AI186" s="6">
        <f t="shared" si="35"/>
        <v>0.8465608465608466</v>
      </c>
    </row>
    <row r="187" spans="1:35" ht="15">
      <c r="A187">
        <f>'plot data'!A187</f>
        <v>30309</v>
      </c>
      <c r="B187">
        <f>'plot data'!B187</f>
        <v>2020701</v>
      </c>
      <c r="D187">
        <f>'plot data'!G187</f>
        <v>400</v>
      </c>
      <c r="E187">
        <f>D187*prices!$F$3</f>
        <v>71.11111111111111</v>
      </c>
      <c r="G187">
        <f>prices!$D$14*prices!$F$5</f>
        <v>17.77777777777778</v>
      </c>
      <c r="I187">
        <f>'plot data'!J187</f>
        <v>50</v>
      </c>
      <c r="J187" s="6">
        <f>prices!$F$4</f>
        <v>0.5555555555555556</v>
      </c>
      <c r="K187">
        <f t="shared" si="25"/>
        <v>27.77777777777778</v>
      </c>
      <c r="M187">
        <f t="shared" si="26"/>
        <v>45.55555555555556</v>
      </c>
      <c r="N187">
        <f t="shared" si="27"/>
        <v>113.88888888888889</v>
      </c>
      <c r="P187">
        <f>'labor worksheet'!T187</f>
        <v>21</v>
      </c>
      <c r="Q187">
        <f>prices!$F$8</f>
        <v>1.7777777777777777</v>
      </c>
      <c r="R187">
        <f t="shared" si="28"/>
        <v>37.33333333333333</v>
      </c>
      <c r="T187">
        <f>'labor worksheet'!U187</f>
        <v>27</v>
      </c>
      <c r="U187">
        <f>prices!$F$9</f>
        <v>1.1111111111111112</v>
      </c>
      <c r="V187">
        <f t="shared" si="29"/>
        <v>30</v>
      </c>
      <c r="X187">
        <f>'labor worksheet'!V187</f>
        <v>15</v>
      </c>
      <c r="Y187">
        <f>prices!$F$10</f>
        <v>0.5555555555555556</v>
      </c>
      <c r="Z187">
        <f t="shared" si="30"/>
        <v>8.333333333333334</v>
      </c>
      <c r="AB187">
        <f t="shared" si="31"/>
        <v>63</v>
      </c>
      <c r="AC187">
        <f t="shared" si="32"/>
        <v>75.66666666666666</v>
      </c>
      <c r="AD187" s="12">
        <f t="shared" si="33"/>
        <v>189.16666666666666</v>
      </c>
      <c r="AE187" s="12"/>
      <c r="AF187" s="12">
        <f t="shared" si="24"/>
        <v>113.88888888888889</v>
      </c>
      <c r="AG187" s="12">
        <f t="shared" si="34"/>
        <v>303.05555555555554</v>
      </c>
      <c r="AI187" s="6">
        <f t="shared" si="35"/>
        <v>0.40564373897707234</v>
      </c>
    </row>
    <row r="188" spans="1:35" ht="15">
      <c r="A188">
        <f>'plot data'!A188</f>
        <v>31008</v>
      </c>
      <c r="B188">
        <f>'plot data'!B188</f>
        <v>2020402</v>
      </c>
      <c r="D188">
        <f>'plot data'!G188</f>
        <v>400</v>
      </c>
      <c r="E188">
        <f>D188*prices!$F$3</f>
        <v>71.11111111111111</v>
      </c>
      <c r="G188">
        <f>prices!$D$14*prices!$F$5</f>
        <v>17.77777777777778</v>
      </c>
      <c r="I188">
        <f>'plot data'!J188</f>
        <v>50</v>
      </c>
      <c r="J188" s="6">
        <f>prices!$F$4</f>
        <v>0.5555555555555556</v>
      </c>
      <c r="K188">
        <f t="shared" si="25"/>
        <v>27.77777777777778</v>
      </c>
      <c r="M188">
        <f t="shared" si="26"/>
        <v>45.55555555555556</v>
      </c>
      <c r="N188">
        <f t="shared" si="27"/>
        <v>113.88888888888889</v>
      </c>
      <c r="P188">
        <f>'labor worksheet'!T188</f>
        <v>21</v>
      </c>
      <c r="Q188">
        <f>prices!$F$8</f>
        <v>1.7777777777777777</v>
      </c>
      <c r="R188">
        <f t="shared" si="28"/>
        <v>37.33333333333333</v>
      </c>
      <c r="T188">
        <f>'labor worksheet'!U188</f>
        <v>27</v>
      </c>
      <c r="U188">
        <f>prices!$F$9</f>
        <v>1.1111111111111112</v>
      </c>
      <c r="V188">
        <f t="shared" si="29"/>
        <v>30</v>
      </c>
      <c r="X188">
        <f>'labor worksheet'!V188</f>
        <v>15</v>
      </c>
      <c r="Y188">
        <f>prices!$F$10</f>
        <v>0.5555555555555556</v>
      </c>
      <c r="Z188">
        <f t="shared" si="30"/>
        <v>8.333333333333334</v>
      </c>
      <c r="AB188">
        <f t="shared" si="31"/>
        <v>63</v>
      </c>
      <c r="AC188">
        <f t="shared" si="32"/>
        <v>75.66666666666666</v>
      </c>
      <c r="AD188" s="12">
        <f t="shared" si="33"/>
        <v>189.16666666666666</v>
      </c>
      <c r="AE188" s="12"/>
      <c r="AF188" s="12">
        <f t="shared" si="24"/>
        <v>113.88888888888889</v>
      </c>
      <c r="AG188" s="12">
        <f t="shared" si="34"/>
        <v>303.05555555555554</v>
      </c>
      <c r="AI188" s="6">
        <f t="shared" si="35"/>
        <v>0.40564373897707234</v>
      </c>
    </row>
    <row r="189" spans="1:35" ht="15">
      <c r="A189">
        <f>'plot data'!A189</f>
        <v>10201</v>
      </c>
      <c r="B189">
        <f>'plot data'!B189</f>
        <v>1060103</v>
      </c>
      <c r="D189">
        <f>'plot data'!G189</f>
        <v>375</v>
      </c>
      <c r="E189">
        <f>D189*prices!$F$3</f>
        <v>66.66666666666667</v>
      </c>
      <c r="G189">
        <f>prices!$D$14*prices!$F$5</f>
        <v>17.77777777777778</v>
      </c>
      <c r="I189">
        <f>'plot data'!J189</f>
        <v>50</v>
      </c>
      <c r="J189" s="6">
        <f>prices!$F$4</f>
        <v>0.5555555555555556</v>
      </c>
      <c r="K189">
        <f t="shared" si="25"/>
        <v>27.77777777777778</v>
      </c>
      <c r="M189">
        <f t="shared" si="26"/>
        <v>45.55555555555556</v>
      </c>
      <c r="N189">
        <f t="shared" si="27"/>
        <v>121.48148148148148</v>
      </c>
      <c r="P189">
        <f>'labor worksheet'!T189</f>
        <v>21</v>
      </c>
      <c r="Q189">
        <f>prices!$F$8</f>
        <v>1.7777777777777777</v>
      </c>
      <c r="R189">
        <f t="shared" si="28"/>
        <v>37.33333333333333</v>
      </c>
      <c r="T189">
        <f>'labor worksheet'!U189</f>
        <v>27</v>
      </c>
      <c r="U189">
        <f>prices!$F$9</f>
        <v>1.1111111111111112</v>
      </c>
      <c r="V189">
        <f t="shared" si="29"/>
        <v>30</v>
      </c>
      <c r="X189">
        <f>'labor worksheet'!V189</f>
        <v>15</v>
      </c>
      <c r="Y189">
        <f>prices!$F$10</f>
        <v>0.5555555555555556</v>
      </c>
      <c r="Z189">
        <f t="shared" si="30"/>
        <v>8.333333333333334</v>
      </c>
      <c r="AB189">
        <f t="shared" si="31"/>
        <v>63</v>
      </c>
      <c r="AC189">
        <f t="shared" si="32"/>
        <v>75.66666666666666</v>
      </c>
      <c r="AD189" s="12">
        <f t="shared" si="33"/>
        <v>201.77777777777774</v>
      </c>
      <c r="AE189" s="12"/>
      <c r="AF189" s="12">
        <f t="shared" si="24"/>
        <v>121.48148148148148</v>
      </c>
      <c r="AG189" s="12">
        <f t="shared" si="34"/>
        <v>323.25925925925924</v>
      </c>
      <c r="AI189" s="6">
        <f t="shared" si="35"/>
        <v>0.33509700176366847</v>
      </c>
    </row>
    <row r="190" spans="1:35" ht="15">
      <c r="A190">
        <f>'plot data'!A190</f>
        <v>30407</v>
      </c>
      <c r="B190">
        <f>'plot data'!B190</f>
        <v>1020504</v>
      </c>
      <c r="D190">
        <f>'plot data'!G190</f>
        <v>375</v>
      </c>
      <c r="E190">
        <f>D190*prices!$F$3</f>
        <v>66.66666666666667</v>
      </c>
      <c r="G190">
        <f>prices!$D$14*prices!$F$5</f>
        <v>17.77777777777778</v>
      </c>
      <c r="I190">
        <f>'plot data'!J190</f>
        <v>0</v>
      </c>
      <c r="J190" s="6">
        <f>prices!$F$4</f>
        <v>0.5555555555555556</v>
      </c>
      <c r="K190">
        <f t="shared" si="25"/>
        <v>0</v>
      </c>
      <c r="M190">
        <f t="shared" si="26"/>
        <v>17.77777777777778</v>
      </c>
      <c r="N190">
        <f t="shared" si="27"/>
        <v>47.40740740740741</v>
      </c>
      <c r="P190">
        <f>'labor worksheet'!T190</f>
        <v>36</v>
      </c>
      <c r="Q190">
        <f>prices!$F$8</f>
        <v>1.7777777777777777</v>
      </c>
      <c r="R190">
        <f t="shared" si="28"/>
        <v>64</v>
      </c>
      <c r="T190">
        <f>'labor worksheet'!U190</f>
        <v>27</v>
      </c>
      <c r="U190">
        <f>prices!$F$9</f>
        <v>1.1111111111111112</v>
      </c>
      <c r="V190">
        <f t="shared" si="29"/>
        <v>30</v>
      </c>
      <c r="X190">
        <f>'labor worksheet'!V190</f>
        <v>0</v>
      </c>
      <c r="Y190">
        <f>prices!$F$10</f>
        <v>0.5555555555555556</v>
      </c>
      <c r="Z190">
        <f t="shared" si="30"/>
        <v>0</v>
      </c>
      <c r="AB190">
        <f t="shared" si="31"/>
        <v>63</v>
      </c>
      <c r="AC190">
        <f t="shared" si="32"/>
        <v>94</v>
      </c>
      <c r="AD190" s="12">
        <f t="shared" si="33"/>
        <v>250.66666666666666</v>
      </c>
      <c r="AE190" s="12"/>
      <c r="AF190" s="12">
        <f t="shared" si="24"/>
        <v>47.40740740740741</v>
      </c>
      <c r="AG190" s="12">
        <f t="shared" si="34"/>
        <v>298.0740740740741</v>
      </c>
      <c r="AI190" s="6">
        <f t="shared" si="35"/>
        <v>0.7760141093474427</v>
      </c>
    </row>
    <row r="191" spans="1:35" ht="15">
      <c r="A191">
        <f>'plot data'!A191</f>
        <v>30101</v>
      </c>
      <c r="B191">
        <f>'plot data'!B191</f>
        <v>3080601</v>
      </c>
      <c r="D191">
        <f>'plot data'!G191</f>
        <v>350</v>
      </c>
      <c r="E191">
        <f>D191*prices!$F$3</f>
        <v>62.22222222222222</v>
      </c>
      <c r="G191">
        <f>prices!$D$14*prices!$F$5</f>
        <v>17.77777777777778</v>
      </c>
      <c r="I191">
        <f>'plot data'!J191</f>
        <v>0</v>
      </c>
      <c r="J191" s="6">
        <f>prices!$F$4</f>
        <v>0.5555555555555556</v>
      </c>
      <c r="K191">
        <f t="shared" si="25"/>
        <v>0</v>
      </c>
      <c r="M191">
        <f t="shared" si="26"/>
        <v>17.77777777777778</v>
      </c>
      <c r="N191">
        <f t="shared" si="27"/>
        <v>50.79365079365079</v>
      </c>
      <c r="P191">
        <f>'labor worksheet'!T191</f>
        <v>36</v>
      </c>
      <c r="Q191">
        <f>prices!$F$8</f>
        <v>1.7777777777777777</v>
      </c>
      <c r="R191">
        <f t="shared" si="28"/>
        <v>64</v>
      </c>
      <c r="T191">
        <f>'labor worksheet'!U191</f>
        <v>27</v>
      </c>
      <c r="U191">
        <f>prices!$F$9</f>
        <v>1.1111111111111112</v>
      </c>
      <c r="V191">
        <f t="shared" si="29"/>
        <v>30</v>
      </c>
      <c r="X191">
        <f>'labor worksheet'!V191</f>
        <v>0</v>
      </c>
      <c r="Y191">
        <f>prices!$F$10</f>
        <v>0.5555555555555556</v>
      </c>
      <c r="Z191">
        <f t="shared" si="30"/>
        <v>0</v>
      </c>
      <c r="AB191">
        <f t="shared" si="31"/>
        <v>63</v>
      </c>
      <c r="AC191">
        <f t="shared" si="32"/>
        <v>94</v>
      </c>
      <c r="AD191" s="12">
        <f t="shared" si="33"/>
        <v>268.57142857142856</v>
      </c>
      <c r="AE191" s="12"/>
      <c r="AF191" s="12">
        <f t="shared" si="24"/>
        <v>50.79365079365079</v>
      </c>
      <c r="AG191" s="12">
        <f t="shared" si="34"/>
        <v>319.36507936507934</v>
      </c>
      <c r="AI191" s="6">
        <f t="shared" si="35"/>
        <v>0.7054673721340388</v>
      </c>
    </row>
    <row r="192" spans="1:35" ht="15">
      <c r="A192">
        <f>'plot data'!A192</f>
        <v>10105</v>
      </c>
      <c r="B192">
        <f>'plot data'!B192</f>
        <v>3101001</v>
      </c>
      <c r="D192">
        <f>'plot data'!G192</f>
        <v>346.1538</v>
      </c>
      <c r="E192">
        <f>D192*prices!$F$3</f>
        <v>61.53845333333334</v>
      </c>
      <c r="G192">
        <f>prices!$D$14*prices!$F$5</f>
        <v>17.77777777777778</v>
      </c>
      <c r="I192">
        <f>'plot data'!J192</f>
        <v>0</v>
      </c>
      <c r="J192" s="6">
        <f>prices!$F$4</f>
        <v>0.5555555555555556</v>
      </c>
      <c r="K192">
        <f t="shared" si="25"/>
        <v>0</v>
      </c>
      <c r="M192">
        <f t="shared" si="26"/>
        <v>17.77777777777778</v>
      </c>
      <c r="N192">
        <f t="shared" si="27"/>
        <v>51.35803153909556</v>
      </c>
      <c r="P192">
        <f>'labor worksheet'!T192</f>
        <v>36</v>
      </c>
      <c r="Q192">
        <f>prices!$F$8</f>
        <v>1.7777777777777777</v>
      </c>
      <c r="R192">
        <f t="shared" si="28"/>
        <v>64</v>
      </c>
      <c r="T192">
        <f>'labor worksheet'!U192</f>
        <v>27</v>
      </c>
      <c r="U192">
        <f>prices!$F$9</f>
        <v>1.1111111111111112</v>
      </c>
      <c r="V192">
        <f t="shared" si="29"/>
        <v>30</v>
      </c>
      <c r="X192">
        <f>'labor worksheet'!V192</f>
        <v>0</v>
      </c>
      <c r="Y192">
        <f>prices!$F$10</f>
        <v>0.5555555555555556</v>
      </c>
      <c r="Z192">
        <f t="shared" si="30"/>
        <v>0</v>
      </c>
      <c r="AB192">
        <f t="shared" si="31"/>
        <v>63</v>
      </c>
      <c r="AC192">
        <f t="shared" si="32"/>
        <v>94</v>
      </c>
      <c r="AD192" s="12">
        <f t="shared" si="33"/>
        <v>271.55559176296777</v>
      </c>
      <c r="AE192" s="12"/>
      <c r="AF192" s="12">
        <f t="shared" si="24"/>
        <v>51.35803153909556</v>
      </c>
      <c r="AG192" s="12">
        <f t="shared" si="34"/>
        <v>322.91362330206334</v>
      </c>
      <c r="AI192" s="6">
        <f t="shared" si="35"/>
        <v>0.694613897707231</v>
      </c>
    </row>
    <row r="193" spans="1:35" ht="15">
      <c r="A193">
        <f>'plot data'!A193</f>
        <v>31202</v>
      </c>
      <c r="B193">
        <f>'plot data'!B193</f>
        <v>2020403</v>
      </c>
      <c r="D193">
        <f>'plot data'!G193</f>
        <v>300</v>
      </c>
      <c r="E193">
        <f>D193*prices!$F$3</f>
        <v>53.333333333333336</v>
      </c>
      <c r="G193">
        <f>prices!$D$14*prices!$F$5</f>
        <v>17.77777777777778</v>
      </c>
      <c r="I193">
        <f>'plot data'!J193</f>
        <v>200</v>
      </c>
      <c r="J193" s="6">
        <f>prices!$F$4</f>
        <v>0.5555555555555556</v>
      </c>
      <c r="K193">
        <f t="shared" si="25"/>
        <v>111.11111111111111</v>
      </c>
      <c r="M193">
        <f t="shared" si="26"/>
        <v>128.88888888888889</v>
      </c>
      <c r="N193">
        <f t="shared" si="27"/>
        <v>429.6296296296296</v>
      </c>
      <c r="P193">
        <f>'labor worksheet'!T193</f>
        <v>21</v>
      </c>
      <c r="Q193">
        <f>prices!$F$8</f>
        <v>1.7777777777777777</v>
      </c>
      <c r="R193">
        <f t="shared" si="28"/>
        <v>37.33333333333333</v>
      </c>
      <c r="T193">
        <f>'labor worksheet'!U193</f>
        <v>27</v>
      </c>
      <c r="U193">
        <f>prices!$F$9</f>
        <v>1.1111111111111112</v>
      </c>
      <c r="V193">
        <f t="shared" si="29"/>
        <v>30</v>
      </c>
      <c r="X193">
        <f>'labor worksheet'!V193</f>
        <v>15</v>
      </c>
      <c r="Y193">
        <f>prices!$F$10</f>
        <v>0.5555555555555556</v>
      </c>
      <c r="Z193">
        <f t="shared" si="30"/>
        <v>8.333333333333334</v>
      </c>
      <c r="AB193">
        <f t="shared" si="31"/>
        <v>63</v>
      </c>
      <c r="AC193">
        <f t="shared" si="32"/>
        <v>75.66666666666666</v>
      </c>
      <c r="AD193" s="12">
        <f t="shared" si="33"/>
        <v>252.22222222222217</v>
      </c>
      <c r="AE193" s="12"/>
      <c r="AF193" s="12">
        <f t="shared" si="24"/>
        <v>429.6296296296296</v>
      </c>
      <c r="AG193" s="12">
        <f t="shared" si="34"/>
        <v>681.8518518518517</v>
      </c>
      <c r="AI193" s="6">
        <f t="shared" si="35"/>
        <v>-1.1992945326278657</v>
      </c>
    </row>
    <row r="194" spans="1:35" ht="15">
      <c r="A194">
        <f>'plot data'!A194</f>
        <v>31004</v>
      </c>
      <c r="B194">
        <f>'plot data'!B194</f>
        <v>3020205</v>
      </c>
      <c r="D194">
        <f>'plot data'!G194</f>
        <v>288</v>
      </c>
      <c r="E194">
        <f>D194*prices!$F$3</f>
        <v>51.2</v>
      </c>
      <c r="G194">
        <f>prices!$D$14*prices!$F$5</f>
        <v>17.77777777777778</v>
      </c>
      <c r="I194">
        <f>'plot data'!J194</f>
        <v>160</v>
      </c>
      <c r="J194" s="6">
        <f>prices!$F$4</f>
        <v>0.5555555555555556</v>
      </c>
      <c r="K194">
        <f t="shared" si="25"/>
        <v>88.88888888888889</v>
      </c>
      <c r="M194">
        <f t="shared" si="26"/>
        <v>106.66666666666666</v>
      </c>
      <c r="N194">
        <f t="shared" si="27"/>
        <v>370.3703703703703</v>
      </c>
      <c r="P194">
        <f>'labor worksheet'!T194</f>
        <v>36</v>
      </c>
      <c r="Q194">
        <f>prices!$F$8</f>
        <v>1.7777777777777777</v>
      </c>
      <c r="R194">
        <f t="shared" si="28"/>
        <v>64</v>
      </c>
      <c r="T194">
        <f>'labor worksheet'!U194</f>
        <v>27</v>
      </c>
      <c r="U194">
        <f>prices!$F$9</f>
        <v>1.1111111111111112</v>
      </c>
      <c r="V194">
        <f t="shared" si="29"/>
        <v>30</v>
      </c>
      <c r="X194">
        <f>'labor worksheet'!V194</f>
        <v>0</v>
      </c>
      <c r="Y194">
        <f>prices!$F$10</f>
        <v>0.5555555555555556</v>
      </c>
      <c r="Z194">
        <f t="shared" si="30"/>
        <v>0</v>
      </c>
      <c r="AB194">
        <f t="shared" si="31"/>
        <v>63</v>
      </c>
      <c r="AC194">
        <f t="shared" si="32"/>
        <v>94</v>
      </c>
      <c r="AD194" s="12">
        <f t="shared" si="33"/>
        <v>326.3888888888889</v>
      </c>
      <c r="AE194" s="12"/>
      <c r="AF194" s="12">
        <f aca="true" t="shared" si="36" ref="AF194:AF201">N194</f>
        <v>370.3703703703703</v>
      </c>
      <c r="AG194" s="12">
        <f t="shared" si="34"/>
        <v>696.7592592592592</v>
      </c>
      <c r="AI194" s="6">
        <f t="shared" si="35"/>
        <v>-0.8804232804232802</v>
      </c>
    </row>
    <row r="195" spans="1:35" ht="15">
      <c r="A195">
        <f>'plot data'!A195</f>
        <v>10101</v>
      </c>
      <c r="B195">
        <f>'plot data'!B195</f>
        <v>3120101</v>
      </c>
      <c r="D195">
        <f>'plot data'!G195</f>
        <v>260.4167</v>
      </c>
      <c r="E195">
        <f>D195*prices!$F$3</f>
        <v>46.296302222222224</v>
      </c>
      <c r="G195">
        <f>prices!$D$14*prices!$F$5</f>
        <v>17.77777777777778</v>
      </c>
      <c r="I195">
        <f>'plot data'!J195</f>
        <v>0</v>
      </c>
      <c r="J195" s="6">
        <f>prices!$F$4</f>
        <v>0.5555555555555556</v>
      </c>
      <c r="K195">
        <f aca="true" t="shared" si="37" ref="K195:K201">I195*J195</f>
        <v>0</v>
      </c>
      <c r="M195">
        <f aca="true" t="shared" si="38" ref="M195:M201">G195+K195</f>
        <v>17.77777777777778</v>
      </c>
      <c r="N195">
        <f aca="true" t="shared" si="39" ref="N195:N201">M195/D195*1000</f>
        <v>68.26665792853446</v>
      </c>
      <c r="P195">
        <f>'labor worksheet'!T195</f>
        <v>36</v>
      </c>
      <c r="Q195">
        <f>prices!$F$8</f>
        <v>1.7777777777777777</v>
      </c>
      <c r="R195">
        <f aca="true" t="shared" si="40" ref="R195:R201">P195*Q195</f>
        <v>64</v>
      </c>
      <c r="T195">
        <f>'labor worksheet'!U195</f>
        <v>27</v>
      </c>
      <c r="U195">
        <f>prices!$F$9</f>
        <v>1.1111111111111112</v>
      </c>
      <c r="V195">
        <f aca="true" t="shared" si="41" ref="V195:V201">T195*U195</f>
        <v>30</v>
      </c>
      <c r="X195">
        <f>'labor worksheet'!V195</f>
        <v>0</v>
      </c>
      <c r="Y195">
        <f>prices!$F$10</f>
        <v>0.5555555555555556</v>
      </c>
      <c r="Z195">
        <f aca="true" t="shared" si="42" ref="Z195:Z201">X195*Y195</f>
        <v>0</v>
      </c>
      <c r="AB195">
        <f aca="true" t="shared" si="43" ref="AB195:AB201">P195+T195+X195</f>
        <v>63</v>
      </c>
      <c r="AC195">
        <f aca="true" t="shared" si="44" ref="AC195:AC201">R195+V195+Z195</f>
        <v>94</v>
      </c>
      <c r="AD195" s="12">
        <f aca="true" t="shared" si="45" ref="AD195:AD201">AC195/D195*1000</f>
        <v>360.95995379712593</v>
      </c>
      <c r="AE195" s="12"/>
      <c r="AF195" s="12">
        <f t="shared" si="36"/>
        <v>68.26665792853446</v>
      </c>
      <c r="AG195" s="12">
        <f aca="true" t="shared" si="46" ref="AG195:AG201">N195+AD195</f>
        <v>429.2266117256604</v>
      </c>
      <c r="AI195" s="6">
        <f aca="true" t="shared" si="47" ref="AI195:AI201">(E195-M195)/AB195</f>
        <v>0.4526749911816579</v>
      </c>
    </row>
    <row r="196" spans="1:35" ht="15">
      <c r="A196">
        <f>'plot data'!A196</f>
        <v>10103</v>
      </c>
      <c r="B196">
        <f>'plot data'!B196</f>
        <v>3080203</v>
      </c>
      <c r="D196">
        <f>'plot data'!G196</f>
        <v>250</v>
      </c>
      <c r="E196">
        <f>D196*prices!$F$3</f>
        <v>44.44444444444444</v>
      </c>
      <c r="G196">
        <f>prices!$D$14*prices!$F$5</f>
        <v>17.77777777777778</v>
      </c>
      <c r="I196">
        <f>'plot data'!J196</f>
        <v>0</v>
      </c>
      <c r="J196" s="6">
        <f>prices!$F$4</f>
        <v>0.5555555555555556</v>
      </c>
      <c r="K196">
        <f t="shared" si="37"/>
        <v>0</v>
      </c>
      <c r="M196">
        <f t="shared" si="38"/>
        <v>17.77777777777778</v>
      </c>
      <c r="N196">
        <f t="shared" si="39"/>
        <v>71.11111111111111</v>
      </c>
      <c r="P196">
        <f>'labor worksheet'!T196</f>
        <v>36</v>
      </c>
      <c r="Q196">
        <f>prices!$F$8</f>
        <v>1.7777777777777777</v>
      </c>
      <c r="R196">
        <f t="shared" si="40"/>
        <v>64</v>
      </c>
      <c r="T196">
        <f>'labor worksheet'!U196</f>
        <v>27</v>
      </c>
      <c r="U196">
        <f>prices!$F$9</f>
        <v>1.1111111111111112</v>
      </c>
      <c r="V196">
        <f t="shared" si="41"/>
        <v>30</v>
      </c>
      <c r="X196">
        <f>'labor worksheet'!V196</f>
        <v>0</v>
      </c>
      <c r="Y196">
        <f>prices!$F$10</f>
        <v>0.5555555555555556</v>
      </c>
      <c r="Z196">
        <f t="shared" si="42"/>
        <v>0</v>
      </c>
      <c r="AB196">
        <f t="shared" si="43"/>
        <v>63</v>
      </c>
      <c r="AC196">
        <f t="shared" si="44"/>
        <v>94</v>
      </c>
      <c r="AD196" s="12">
        <f t="shared" si="45"/>
        <v>376</v>
      </c>
      <c r="AE196" s="12"/>
      <c r="AF196" s="12">
        <f t="shared" si="36"/>
        <v>71.11111111111111</v>
      </c>
      <c r="AG196" s="12">
        <f t="shared" si="46"/>
        <v>447.1111111111111</v>
      </c>
      <c r="AI196" s="6">
        <f t="shared" si="47"/>
        <v>0.42328042328042326</v>
      </c>
    </row>
    <row r="197" spans="1:35" ht="15">
      <c r="A197">
        <f>'plot data'!A197</f>
        <v>20203</v>
      </c>
      <c r="B197">
        <f>'plot data'!B197</f>
        <v>1040203</v>
      </c>
      <c r="D197">
        <f>'plot data'!G197</f>
        <v>240</v>
      </c>
      <c r="E197">
        <f>D197*prices!$F$3</f>
        <v>42.66666666666667</v>
      </c>
      <c r="G197">
        <f>prices!$D$14*prices!$F$5</f>
        <v>17.77777777777778</v>
      </c>
      <c r="I197">
        <f>'plot data'!J197</f>
        <v>0</v>
      </c>
      <c r="J197" s="6">
        <f>prices!$F$4</f>
        <v>0.5555555555555556</v>
      </c>
      <c r="K197">
        <f t="shared" si="37"/>
        <v>0</v>
      </c>
      <c r="M197">
        <f t="shared" si="38"/>
        <v>17.77777777777778</v>
      </c>
      <c r="N197">
        <f t="shared" si="39"/>
        <v>74.07407407407409</v>
      </c>
      <c r="P197">
        <f>'labor worksheet'!T197</f>
        <v>21</v>
      </c>
      <c r="Q197">
        <f>prices!$F$8</f>
        <v>1.7777777777777777</v>
      </c>
      <c r="R197">
        <f t="shared" si="40"/>
        <v>37.33333333333333</v>
      </c>
      <c r="T197">
        <f>'labor worksheet'!U197</f>
        <v>27</v>
      </c>
      <c r="U197">
        <f>prices!$F$9</f>
        <v>1.1111111111111112</v>
      </c>
      <c r="V197">
        <f t="shared" si="41"/>
        <v>30</v>
      </c>
      <c r="X197">
        <f>'labor worksheet'!V197</f>
        <v>15</v>
      </c>
      <c r="Y197">
        <f>prices!$F$10</f>
        <v>0.5555555555555556</v>
      </c>
      <c r="Z197">
        <f t="shared" si="42"/>
        <v>8.333333333333334</v>
      </c>
      <c r="AB197">
        <f t="shared" si="43"/>
        <v>63</v>
      </c>
      <c r="AC197">
        <f t="shared" si="44"/>
        <v>75.66666666666666</v>
      </c>
      <c r="AD197" s="12">
        <f t="shared" si="45"/>
        <v>315.2777777777777</v>
      </c>
      <c r="AE197" s="12"/>
      <c r="AF197" s="12">
        <f t="shared" si="36"/>
        <v>74.07407407407409</v>
      </c>
      <c r="AG197" s="12">
        <f t="shared" si="46"/>
        <v>389.3518518518518</v>
      </c>
      <c r="AI197" s="6">
        <f t="shared" si="47"/>
        <v>0.3950617283950618</v>
      </c>
    </row>
    <row r="198" spans="1:35" ht="15">
      <c r="A198">
        <f>'plot data'!A198</f>
        <v>30801</v>
      </c>
      <c r="B198">
        <f>'plot data'!B198</f>
        <v>3020503</v>
      </c>
      <c r="D198">
        <f>'plot data'!G198</f>
        <v>210.3004</v>
      </c>
      <c r="E198">
        <f>D198*prices!$F$3</f>
        <v>37.38673777777778</v>
      </c>
      <c r="G198">
        <f>prices!$D$14*prices!$F$5</f>
        <v>17.77777777777778</v>
      </c>
      <c r="I198">
        <f>'plot data'!J198</f>
        <v>0</v>
      </c>
      <c r="J198" s="6">
        <f>prices!$F$4</f>
        <v>0.5555555555555556</v>
      </c>
      <c r="K198">
        <f t="shared" si="37"/>
        <v>0</v>
      </c>
      <c r="M198">
        <f t="shared" si="38"/>
        <v>17.77777777777778</v>
      </c>
      <c r="N198">
        <f t="shared" si="39"/>
        <v>84.5351591237001</v>
      </c>
      <c r="P198">
        <f>'labor worksheet'!T198</f>
        <v>36</v>
      </c>
      <c r="Q198">
        <f>prices!$F$8</f>
        <v>1.7777777777777777</v>
      </c>
      <c r="R198">
        <f t="shared" si="40"/>
        <v>64</v>
      </c>
      <c r="T198">
        <f>'labor worksheet'!U198</f>
        <v>27</v>
      </c>
      <c r="U198">
        <f>prices!$F$9</f>
        <v>1.1111111111111112</v>
      </c>
      <c r="V198">
        <f t="shared" si="41"/>
        <v>30</v>
      </c>
      <c r="X198">
        <f>'labor worksheet'!V198</f>
        <v>0</v>
      </c>
      <c r="Y198">
        <f>prices!$F$10</f>
        <v>0.5555555555555556</v>
      </c>
      <c r="Z198">
        <f t="shared" si="42"/>
        <v>0</v>
      </c>
      <c r="AB198">
        <f t="shared" si="43"/>
        <v>63</v>
      </c>
      <c r="AC198">
        <f t="shared" si="44"/>
        <v>94</v>
      </c>
      <c r="AD198" s="12">
        <f t="shared" si="45"/>
        <v>446.97965386656426</v>
      </c>
      <c r="AE198" s="12"/>
      <c r="AF198" s="12">
        <f t="shared" si="36"/>
        <v>84.5351591237001</v>
      </c>
      <c r="AG198" s="12">
        <f t="shared" si="46"/>
        <v>531.5148129902643</v>
      </c>
      <c r="AI198" s="6">
        <f t="shared" si="47"/>
        <v>0.3112533333333334</v>
      </c>
    </row>
    <row r="199" spans="1:35" ht="15">
      <c r="A199">
        <f>'plot data'!A199</f>
        <v>31203</v>
      </c>
      <c r="B199">
        <f>'plot data'!B199</f>
        <v>1060201</v>
      </c>
      <c r="D199">
        <f>'plot data'!G199</f>
        <v>205.7143</v>
      </c>
      <c r="E199">
        <f>D199*prices!$F$3</f>
        <v>36.57143111111112</v>
      </c>
      <c r="G199">
        <f>prices!$D$14*prices!$F$5</f>
        <v>17.77777777777778</v>
      </c>
      <c r="I199">
        <f>'plot data'!J199</f>
        <v>0</v>
      </c>
      <c r="J199" s="6">
        <f>prices!$F$4</f>
        <v>0.5555555555555556</v>
      </c>
      <c r="K199">
        <f t="shared" si="37"/>
        <v>0</v>
      </c>
      <c r="M199">
        <f t="shared" si="38"/>
        <v>17.77777777777778</v>
      </c>
      <c r="N199">
        <f t="shared" si="39"/>
        <v>86.41974708504843</v>
      </c>
      <c r="P199">
        <f>'labor worksheet'!T199</f>
        <v>36</v>
      </c>
      <c r="Q199">
        <f>prices!$F$8</f>
        <v>1.7777777777777777</v>
      </c>
      <c r="R199">
        <f t="shared" si="40"/>
        <v>64</v>
      </c>
      <c r="T199">
        <f>'labor worksheet'!U199</f>
        <v>27</v>
      </c>
      <c r="U199">
        <f>prices!$F$9</f>
        <v>1.1111111111111112</v>
      </c>
      <c r="V199">
        <f t="shared" si="41"/>
        <v>30</v>
      </c>
      <c r="X199">
        <f>'labor worksheet'!V199</f>
        <v>0</v>
      </c>
      <c r="Y199">
        <f>prices!$F$10</f>
        <v>0.5555555555555556</v>
      </c>
      <c r="Z199">
        <f t="shared" si="42"/>
        <v>0</v>
      </c>
      <c r="AB199">
        <f t="shared" si="43"/>
        <v>63</v>
      </c>
      <c r="AC199">
        <f t="shared" si="44"/>
        <v>94</v>
      </c>
      <c r="AD199" s="12">
        <f t="shared" si="45"/>
        <v>456.9444127121935</v>
      </c>
      <c r="AE199" s="12"/>
      <c r="AF199" s="12">
        <f t="shared" si="36"/>
        <v>86.41974708504843</v>
      </c>
      <c r="AG199" s="12">
        <f t="shared" si="46"/>
        <v>543.364159797242</v>
      </c>
      <c r="AI199" s="6">
        <f t="shared" si="47"/>
        <v>0.2983119576719578</v>
      </c>
    </row>
    <row r="200" spans="1:35" ht="15">
      <c r="A200">
        <f>'plot data'!A200</f>
        <v>10501</v>
      </c>
      <c r="B200">
        <f>'plot data'!B200</f>
        <v>2010303</v>
      </c>
      <c r="D200">
        <f>'plot data'!G200</f>
        <v>181.8182</v>
      </c>
      <c r="E200">
        <f>D200*prices!$F$3</f>
        <v>32.323235555555556</v>
      </c>
      <c r="G200">
        <f>prices!$D$14*prices!$F$5</f>
        <v>17.77777777777778</v>
      </c>
      <c r="I200">
        <f>'plot data'!J200</f>
        <v>0</v>
      </c>
      <c r="J200" s="6">
        <f>prices!$F$4</f>
        <v>0.5555555555555556</v>
      </c>
      <c r="K200">
        <f t="shared" si="37"/>
        <v>0</v>
      </c>
      <c r="M200">
        <f t="shared" si="38"/>
        <v>17.77777777777778</v>
      </c>
      <c r="N200">
        <f t="shared" si="39"/>
        <v>97.77776800000099</v>
      </c>
      <c r="P200">
        <f>'labor worksheet'!T200</f>
        <v>21</v>
      </c>
      <c r="Q200">
        <f>prices!$F$8</f>
        <v>1.7777777777777777</v>
      </c>
      <c r="R200">
        <f t="shared" si="40"/>
        <v>37.33333333333333</v>
      </c>
      <c r="T200">
        <f>'labor worksheet'!U200</f>
        <v>27</v>
      </c>
      <c r="U200">
        <f>prices!$F$9</f>
        <v>1.1111111111111112</v>
      </c>
      <c r="V200">
        <f t="shared" si="41"/>
        <v>30</v>
      </c>
      <c r="X200">
        <f>'labor worksheet'!V200</f>
        <v>15</v>
      </c>
      <c r="Y200">
        <f>prices!$F$10</f>
        <v>0.5555555555555556</v>
      </c>
      <c r="Z200">
        <f t="shared" si="42"/>
        <v>8.333333333333334</v>
      </c>
      <c r="AB200">
        <f t="shared" si="43"/>
        <v>63</v>
      </c>
      <c r="AC200">
        <f t="shared" si="44"/>
        <v>75.66666666666666</v>
      </c>
      <c r="AD200" s="12">
        <f t="shared" si="45"/>
        <v>416.16662505000414</v>
      </c>
      <c r="AE200" s="12"/>
      <c r="AF200" s="12">
        <f t="shared" si="36"/>
        <v>97.77776800000099</v>
      </c>
      <c r="AG200" s="12">
        <f t="shared" si="46"/>
        <v>513.9443930500051</v>
      </c>
      <c r="AI200" s="6">
        <f t="shared" si="47"/>
        <v>0.23088028218694884</v>
      </c>
    </row>
    <row r="201" spans="1:35" ht="15">
      <c r="A201">
        <f>'plot data'!A201</f>
        <v>20301</v>
      </c>
      <c r="B201">
        <f>'plot data'!B201</f>
        <v>3080403</v>
      </c>
      <c r="D201">
        <f>'plot data'!G201</f>
        <v>125</v>
      </c>
      <c r="E201">
        <f>D201*prices!$F$3</f>
        <v>22.22222222222222</v>
      </c>
      <c r="G201">
        <f>prices!$D$14*prices!$F$5</f>
        <v>17.77777777777778</v>
      </c>
      <c r="I201">
        <f>'plot data'!J201</f>
        <v>0</v>
      </c>
      <c r="J201" s="6">
        <f>prices!$F$4</f>
        <v>0.5555555555555556</v>
      </c>
      <c r="K201">
        <f t="shared" si="37"/>
        <v>0</v>
      </c>
      <c r="M201">
        <f t="shared" si="38"/>
        <v>17.77777777777778</v>
      </c>
      <c r="N201">
        <f t="shared" si="39"/>
        <v>142.22222222222223</v>
      </c>
      <c r="P201">
        <f>'labor worksheet'!T201</f>
        <v>36</v>
      </c>
      <c r="Q201">
        <f>prices!$F$8</f>
        <v>1.7777777777777777</v>
      </c>
      <c r="R201">
        <f t="shared" si="40"/>
        <v>64</v>
      </c>
      <c r="T201">
        <f>'labor worksheet'!U201</f>
        <v>27</v>
      </c>
      <c r="U201">
        <f>prices!$F$9</f>
        <v>1.1111111111111112</v>
      </c>
      <c r="V201">
        <f t="shared" si="41"/>
        <v>30</v>
      </c>
      <c r="X201">
        <f>'labor worksheet'!V201</f>
        <v>0</v>
      </c>
      <c r="Y201">
        <f>prices!$F$10</f>
        <v>0.5555555555555556</v>
      </c>
      <c r="Z201">
        <f t="shared" si="42"/>
        <v>0</v>
      </c>
      <c r="AB201">
        <f t="shared" si="43"/>
        <v>63</v>
      </c>
      <c r="AC201">
        <f t="shared" si="44"/>
        <v>94</v>
      </c>
      <c r="AD201" s="12">
        <f t="shared" si="45"/>
        <v>752</v>
      </c>
      <c r="AE201" s="12"/>
      <c r="AF201" s="12">
        <f t="shared" si="36"/>
        <v>142.22222222222223</v>
      </c>
      <c r="AG201" s="12">
        <f t="shared" si="46"/>
        <v>894.2222222222222</v>
      </c>
      <c r="AI201" s="6">
        <f t="shared" si="47"/>
        <v>0.07054673721340385</v>
      </c>
    </row>
    <row r="202" ht="15">
      <c r="AI202" s="6"/>
    </row>
    <row r="203" spans="2:35" ht="15">
      <c r="B203" t="s">
        <v>119</v>
      </c>
      <c r="D203">
        <f>AVERAGE(D2:D201)</f>
        <v>2157.8123044999984</v>
      </c>
      <c r="E203">
        <f>AVERAGE(E2:E201)</f>
        <v>383.6110763555556</v>
      </c>
      <c r="G203">
        <f>AVERAGE(G2:G201)</f>
        <v>17.777777777777818</v>
      </c>
      <c r="I203">
        <f>AVERAGE(I2:I201)</f>
        <v>183.02569800000003</v>
      </c>
      <c r="J203">
        <f>AVERAGE(J2:J201)</f>
        <v>0.5555555555555568</v>
      </c>
      <c r="K203">
        <f>AVERAGE(K2:K201)</f>
        <v>101.68094333333333</v>
      </c>
      <c r="M203">
        <f>AVERAGE(M2:M201)</f>
        <v>119.45872111111105</v>
      </c>
      <c r="N203">
        <f>AVERAGE(N2:N201)</f>
        <v>69.22354077096162</v>
      </c>
      <c r="P203">
        <f>AVERAGE(P2:P201)</f>
        <v>26.775</v>
      </c>
      <c r="Q203">
        <f>AVERAGE(Q2:Q201)</f>
        <v>1.7777777777777728</v>
      </c>
      <c r="R203">
        <f>AVERAGE(R2:R201)</f>
        <v>47.599999999999994</v>
      </c>
      <c r="T203">
        <f>AVERAGE(T2:T201)</f>
        <v>43.465</v>
      </c>
      <c r="U203">
        <f>AVERAGE(U2:U201)</f>
        <v>1.1111111111111136</v>
      </c>
      <c r="V203">
        <f>AVERAGE(V2:V201)</f>
        <v>48.2944444444445</v>
      </c>
      <c r="X203">
        <f>AVERAGE(X2:X201)</f>
        <v>17.68</v>
      </c>
      <c r="Y203">
        <f>AVERAGE(Y2:Y201)</f>
        <v>0.5555555555555568</v>
      </c>
      <c r="Z203">
        <f>AVERAGE(Z2:Z201)</f>
        <v>9.822222222222223</v>
      </c>
      <c r="AB203">
        <f>AVERAGE(AB2:AB201)</f>
        <v>87.92</v>
      </c>
      <c r="AC203">
        <f>AVERAGE(AC2:AC201)</f>
        <v>105.71666666666675</v>
      </c>
      <c r="AD203" s="12">
        <f>AVERAGE(AD2:AD201)</f>
        <v>87.31951254348358</v>
      </c>
      <c r="AF203" s="12">
        <f>AVERAGE(AF2:AF201)</f>
        <v>69.22354077096162</v>
      </c>
      <c r="AG203" s="12">
        <f>AVERAGE(AG2:AG201)</f>
        <v>156.5430533144451</v>
      </c>
      <c r="AI203" s="6">
        <f>AVERAGE(AI2:AI201)</f>
        <v>2.9601463757236233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Payne, Kenna</dc:creator>
  <cp:keywords/>
  <dc:description/>
  <cp:lastModifiedBy>Payne, Kenna</cp:lastModifiedBy>
  <dcterms:created xsi:type="dcterms:W3CDTF">2010-01-23T13:24:19Z</dcterms:created>
  <dcterms:modified xsi:type="dcterms:W3CDTF">2018-05-23T19:16:13Z</dcterms:modified>
  <cp:category/>
  <cp:version/>
  <cp:contentType/>
  <cp:contentStatus/>
</cp:coreProperties>
</file>