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trend regression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<sst xmlns="http://schemas.openxmlformats.org/spreadsheetml/2006/main" count="66" uniqueCount="60">
  <si>
    <t>WMZAA</t>
  </si>
  <si>
    <t>Month</t>
  </si>
  <si>
    <t>Year</t>
  </si>
  <si>
    <t>WMZAA_MA</t>
  </si>
  <si>
    <t>WMZAA_CMA</t>
  </si>
  <si>
    <t>WMZAA_CMAT</t>
  </si>
  <si>
    <t>CF</t>
  </si>
  <si>
    <t>SF</t>
  </si>
  <si>
    <t>I</t>
  </si>
  <si>
    <t>S</t>
  </si>
  <si>
    <t>Forecast_WMZAA</t>
  </si>
  <si>
    <t xml:space="preserve">Time Index </t>
  </si>
  <si>
    <t>F</t>
  </si>
  <si>
    <t>Intercept</t>
  </si>
  <si>
    <t>Slope</t>
  </si>
  <si>
    <t>R2</t>
  </si>
  <si>
    <t>Seasonal High</t>
  </si>
  <si>
    <t>Seasonal Low</t>
  </si>
  <si>
    <t>Seasonal Index</t>
  </si>
  <si>
    <t>Sum of indices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</si>
  <si>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</si>
  <si>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</si>
  <si>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</si>
  <si>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</si>
  <si>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</si>
  <si>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</si>
  <si>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</si>
  <si>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</si>
  <si>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</si>
  <si>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</si>
  <si>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</si>
  <si>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</si>
  <si>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</si>
  <si>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</si>
  <si>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</si>
  <si>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</si>
  <si>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</si>
  <si>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</si>
  <si>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</si>
  <si>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</si>
  <si>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</si>
  <si>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</si>
  <si>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</si>
  <si>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</si>
  <si>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</si>
  <si>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</si>
  <si>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</si>
  <si>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</si>
  <si>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</si>
  <si>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</si>
  <si>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</si>
  <si>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</si>
  <si>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</si>
  <si>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</si>
  <si>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</si>
  <si>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centered moving average</t>
  </si>
  <si>
    <t>CMA trend</t>
  </si>
  <si>
    <t>cylical factor</t>
  </si>
  <si>
    <t>seasonal factor</t>
  </si>
  <si>
    <t>irregular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</si>
</sst>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4"/>
      <color indexed="17"/>
      <name val="Calibri"/>
      <family val="2"/>
    </font>
    <font>
      <b/>
      <sz val="12"/>
      <color indexed="56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Verdana"/>
      <family val="2"/>
    </font>
    <font>
      <b/>
      <sz val="14"/>
      <color indexed="62"/>
      <name val="Calibri"/>
      <family val="2"/>
    </font>
    <font>
      <b/>
      <sz val="12"/>
      <color indexed="4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3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</font>
    <font>
      <b/>
      <sz val="12"/>
      <color theme="3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Verdana"/>
      <family val="2"/>
    </font>
    <font>
      <b/>
      <sz val="14"/>
      <color theme="4"/>
      <name val="Calibri"/>
      <family val="2"/>
    </font>
    <font>
      <b/>
      <sz val="12"/>
      <color rgb="FF00B0F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70C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56" applyFont="1" applyFill="1" applyBorder="1" applyAlignment="1">
      <alignment horizontal="left" wrapText="1"/>
      <protection/>
    </xf>
    <xf numFmtId="0" fontId="56" fillId="0" borderId="0" xfId="0" applyFont="1" applyAlignment="1">
      <alignment horizontal="left"/>
    </xf>
    <xf numFmtId="0" fontId="55" fillId="0" borderId="0" xfId="56" applyFont="1" applyBorder="1" applyAlignment="1">
      <alignment horizontal="left"/>
      <protection/>
    </xf>
    <xf numFmtId="164" fontId="55" fillId="0" borderId="0" xfId="56" applyNumberFormat="1" applyFont="1" applyBorder="1" applyAlignment="1">
      <alignment horizontal="left"/>
      <protection/>
    </xf>
    <xf numFmtId="0" fontId="57" fillId="0" borderId="0" xfId="56" applyFont="1" applyBorder="1" applyAlignment="1">
      <alignment horizontal="left"/>
      <protection/>
    </xf>
    <xf numFmtId="1" fontId="58" fillId="0" borderId="0" xfId="56" applyNumberFormat="1" applyFont="1" applyAlignment="1">
      <alignment horizontal="left" wrapText="1"/>
      <protection/>
    </xf>
    <xf numFmtId="1" fontId="58" fillId="0" borderId="0" xfId="56" applyNumberFormat="1" applyFont="1" applyBorder="1" applyAlignment="1">
      <alignment horizontal="left" wrapText="1"/>
      <protection/>
    </xf>
    <xf numFmtId="2" fontId="55" fillId="0" borderId="0" xfId="56" applyNumberFormat="1" applyFont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  <xf numFmtId="0" fontId="50" fillId="33" borderId="0" xfId="0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7.421875" style="0" customWidth="1"/>
  </cols>
  <sheetData>
    <row r="1" ht="15">
      <c r="A1" t="s">
        <v>32</v>
      </c>
    </row>
    <row r="2" ht="15.75" thickBot="1"/>
    <row r="3" spans="1:2" ht="15">
      <c r="A3" s="22" t="s">
        <v>33</v>
      </c>
      <c r="B3" s="22"/>
    </row>
    <row r="4" spans="1:2" ht="15">
      <c r="A4" s="19" t="s">
        <v>34</v>
      </c>
      <c r="B4" s="19">
        <v>0.6395099950053121</v>
      </c>
    </row>
    <row r="5" spans="1:2" ht="15">
      <c r="A5" s="19" t="s">
        <v>35</v>
      </c>
      <c r="B5" s="19">
        <v>0.4089730337116943</v>
      </c>
    </row>
    <row r="6" spans="1:2" ht="15">
      <c r="A6" s="19" t="s">
        <v>36</v>
      </c>
      <c r="B6" s="19">
        <v>0.4056149259486926</v>
      </c>
    </row>
    <row r="7" spans="1:2" ht="15">
      <c r="A7" s="19" t="s">
        <v>37</v>
      </c>
      <c r="B7" s="19">
        <v>65.85490090153569</v>
      </c>
    </row>
    <row r="8" spans="1:2" ht="15.75" thickBot="1">
      <c r="A8" s="20" t="s">
        <v>38</v>
      </c>
      <c r="B8" s="20">
        <v>178</v>
      </c>
    </row>
    <row r="10" ht="15.75" thickBot="1">
      <c r="A10" t="s">
        <v>39</v>
      </c>
    </row>
    <row r="11" spans="1:6" ht="15">
      <c r="A11" s="21"/>
      <c r="B11" s="21" t="s">
        <v>43</v>
      </c>
      <c r="C11" s="21" t="s">
        <v>44</v>
      </c>
      <c r="D11" s="21" t="s">
        <v>45</v>
      </c>
      <c r="E11" s="21" t="s">
        <v>12</v>
      </c>
      <c r="F11" s="21" t="s">
        <v>46</v>
      </c>
    </row>
    <row r="12" spans="1:6" ht="15">
      <c r="A12" s="19" t="s">
        <v>40</v>
      </c>
      <c r="B12" s="19">
        <v>1</v>
      </c>
      <c r="C12" s="19">
        <v>528173.0595916494</v>
      </c>
      <c r="D12" s="19">
        <v>528173.0595916494</v>
      </c>
      <c r="E12" s="19">
        <v>121.78675092490853</v>
      </c>
      <c r="F12" s="19">
        <v>7.425122675933568E-22</v>
      </c>
    </row>
    <row r="13" spans="1:6" ht="15">
      <c r="A13" s="19" t="s">
        <v>41</v>
      </c>
      <c r="B13" s="19">
        <v>176</v>
      </c>
      <c r="C13" s="19">
        <v>763288.763204191</v>
      </c>
      <c r="D13" s="19">
        <v>4336.867972751085</v>
      </c>
      <c r="E13" s="19"/>
      <c r="F13" s="19"/>
    </row>
    <row r="14" spans="1:6" ht="15.75" thickBot="1">
      <c r="A14" s="20" t="s">
        <v>42</v>
      </c>
      <c r="B14" s="20">
        <v>177</v>
      </c>
      <c r="C14" s="20">
        <v>1291461.8227958404</v>
      </c>
      <c r="D14" s="20"/>
      <c r="E14" s="20"/>
      <c r="F14" s="20"/>
    </row>
    <row r="15" ht="15.75" thickBot="1"/>
    <row r="16" spans="1:9" ht="15">
      <c r="A16" s="21"/>
      <c r="B16" s="21" t="s">
        <v>47</v>
      </c>
      <c r="C16" s="21" t="s">
        <v>37</v>
      </c>
      <c r="D16" s="21" t="s">
        <v>48</v>
      </c>
      <c r="E16" s="21" t="s">
        <v>49</v>
      </c>
      <c r="F16" s="21" t="s">
        <v>50</v>
      </c>
      <c r="G16" s="21" t="s">
        <v>51</v>
      </c>
      <c r="H16" s="21" t="s">
        <v>52</v>
      </c>
      <c r="I16" s="21" t="s">
        <v>53</v>
      </c>
    </row>
    <row r="17" spans="1:9" ht="15">
      <c r="A17" s="19" t="s">
        <v>13</v>
      </c>
      <c r="B17" s="19">
        <v>39.30812563474423</v>
      </c>
      <c r="C17" s="19">
        <v>10.417618923275088</v>
      </c>
      <c r="D17" s="19">
        <v>3.7732351244795344</v>
      </c>
      <c r="E17" s="19">
        <v>0.0002199895605401036</v>
      </c>
      <c r="F17" s="19">
        <v>18.748596871098524</v>
      </c>
      <c r="G17" s="19">
        <v>59.86765439838993</v>
      </c>
      <c r="H17" s="19">
        <v>18.748596871098524</v>
      </c>
      <c r="I17" s="19">
        <v>59.86765439838993</v>
      </c>
    </row>
    <row r="18" spans="1:9" ht="15.75" thickBot="1">
      <c r="A18" s="20" t="s">
        <v>54</v>
      </c>
      <c r="B18" s="20">
        <v>1.0601213865941552</v>
      </c>
      <c r="C18" s="20">
        <v>0.09606287357587585</v>
      </c>
      <c r="D18" s="20">
        <v>11.035703463074231</v>
      </c>
      <c r="E18" s="20">
        <v>7.425122675933565E-22</v>
      </c>
      <c r="F18" s="20">
        <v>0.8705380060781804</v>
      </c>
      <c r="G18" s="20">
        <v>1.24970476711013</v>
      </c>
      <c r="H18" s="20">
        <v>0.8705380060781804</v>
      </c>
      <c r="I18" s="20">
        <v>1.24970476711013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PageLayoutView="0" workbookViewId="0" topLeftCell="G1">
      <selection activeCell="J6" sqref="J6"/>
    </sheetView>
  </sheetViews>
  <sheetFormatPr defaultColWidth="9.140625" defaultRowHeight="15"/>
  <cols>
    <col min="1" max="1" width="9.00390625" style="4" customWidth="1"/>
    <col min="2" max="2" width="9.140625" style="5" customWidth="1"/>
    <col min="3" max="3" width="14.421875" style="3" customWidth="1"/>
    <col min="4" max="4" width="10.57421875" style="2" customWidth="1"/>
    <col min="5" max="5" width="15.8515625" style="5" customWidth="1"/>
    <col min="6" max="6" width="16.140625" style="1" customWidth="1"/>
    <col min="7" max="7" width="17.140625" style="2" customWidth="1"/>
    <col min="8" max="8" width="12.7109375" style="7" customWidth="1"/>
    <col min="9" max="9" width="12.421875" style="5" customWidth="1"/>
    <col min="10" max="10" width="11.140625" style="1" customWidth="1"/>
    <col min="11" max="11" width="11.140625" style="2" customWidth="1"/>
    <col min="12" max="13" width="18.7109375" style="5" customWidth="1"/>
    <col min="14" max="14" width="19.7109375" style="17" customWidth="1"/>
    <col min="15" max="15" width="14.140625" style="16" customWidth="1"/>
    <col min="16" max="16" width="14.421875" style="0" customWidth="1"/>
  </cols>
  <sheetData>
    <row r="1" spans="1:12" ht="18.75">
      <c r="A1" s="4" t="s">
        <v>2</v>
      </c>
      <c r="B1" s="5" t="s">
        <v>1</v>
      </c>
      <c r="C1" s="3" t="s">
        <v>11</v>
      </c>
      <c r="D1" s="6" t="s">
        <v>0</v>
      </c>
      <c r="E1" s="5" t="s">
        <v>3</v>
      </c>
      <c r="F1" s="1" t="s">
        <v>4</v>
      </c>
      <c r="G1" s="2" t="s">
        <v>5</v>
      </c>
      <c r="H1" s="7" t="s">
        <v>6</v>
      </c>
      <c r="I1" s="5" t="s">
        <v>7</v>
      </c>
      <c r="J1" s="1" t="s">
        <v>9</v>
      </c>
      <c r="K1" s="2" t="s">
        <v>8</v>
      </c>
      <c r="L1" s="5" t="s">
        <v>10</v>
      </c>
    </row>
    <row r="2" spans="1:11" ht="18.75">
      <c r="A2" s="4">
        <v>1994</v>
      </c>
      <c r="B2" s="5">
        <v>1</v>
      </c>
      <c r="C2" s="3">
        <v>1</v>
      </c>
      <c r="D2" s="8">
        <v>87.5</v>
      </c>
      <c r="F2" s="1" t="s">
        <v>55</v>
      </c>
      <c r="G2" s="2" t="s">
        <v>56</v>
      </c>
      <c r="H2" s="7" t="s">
        <v>57</v>
      </c>
      <c r="I2" s="5" t="s">
        <v>58</v>
      </c>
      <c r="J2" s="23">
        <v>0.965522623991397</v>
      </c>
      <c r="K2" s="2" t="s">
        <v>59</v>
      </c>
    </row>
    <row r="3" spans="1:14" ht="18.75">
      <c r="A3" s="4">
        <v>1994</v>
      </c>
      <c r="B3" s="5">
        <v>2</v>
      </c>
      <c r="C3" s="3">
        <v>2</v>
      </c>
      <c r="D3" s="8">
        <v>85</v>
      </c>
      <c r="J3" s="23">
        <v>0.9213715559733487</v>
      </c>
      <c r="M3" s="16" t="s">
        <v>1</v>
      </c>
      <c r="N3" s="17" t="s">
        <v>18</v>
      </c>
    </row>
    <row r="4" spans="1:13" ht="18.75">
      <c r="A4" s="4">
        <v>1994</v>
      </c>
      <c r="B4" s="5">
        <v>3</v>
      </c>
      <c r="C4" s="3">
        <v>3</v>
      </c>
      <c r="D4" s="8">
        <v>93.5</v>
      </c>
      <c r="J4" s="23">
        <v>0.9426362382396903</v>
      </c>
      <c r="M4" s="16"/>
    </row>
    <row r="5" spans="1:14" ht="18.75">
      <c r="A5" s="4">
        <v>1994</v>
      </c>
      <c r="B5" s="5">
        <v>4</v>
      </c>
      <c r="C5" s="3">
        <v>4</v>
      </c>
      <c r="D5" s="8">
        <v>111.3</v>
      </c>
      <c r="J5" s="23">
        <v>0.9458342590902205</v>
      </c>
      <c r="M5" s="16" t="s">
        <v>20</v>
      </c>
      <c r="N5" s="17">
        <v>0.965522623991397</v>
      </c>
    </row>
    <row r="6" spans="1:14" ht="18.75">
      <c r="A6" s="4">
        <v>1994</v>
      </c>
      <c r="B6" s="5">
        <v>5</v>
      </c>
      <c r="C6" s="3">
        <v>5</v>
      </c>
      <c r="D6" s="8">
        <v>122</v>
      </c>
      <c r="J6" s="23">
        <v>1.0110262035182822</v>
      </c>
      <c r="M6" s="16" t="s">
        <v>21</v>
      </c>
      <c r="N6" s="17">
        <v>0.9213715559733487</v>
      </c>
    </row>
    <row r="7" spans="1:14" ht="18.75">
      <c r="A7" s="4">
        <v>1994</v>
      </c>
      <c r="B7" s="5">
        <v>6</v>
      </c>
      <c r="C7" s="3">
        <v>6</v>
      </c>
      <c r="D7" s="8">
        <v>128.5</v>
      </c>
      <c r="J7" s="23">
        <v>1.1017879973794054</v>
      </c>
      <c r="M7" s="16" t="s">
        <v>22</v>
      </c>
      <c r="N7" s="17">
        <v>0.9426362382396903</v>
      </c>
    </row>
    <row r="8" spans="1:14" ht="18.75">
      <c r="A8" s="4">
        <v>1994</v>
      </c>
      <c r="B8" s="5">
        <v>7</v>
      </c>
      <c r="C8" s="3">
        <v>7</v>
      </c>
      <c r="D8" s="8">
        <v>146.7</v>
      </c>
      <c r="E8" s="5">
        <f>SUM(D2:D13)/12</f>
        <v>115.49166666666666</v>
      </c>
      <c r="F8" s="1">
        <f>AVERAGE(E8:E9)</f>
        <v>117.12916666666666</v>
      </c>
      <c r="G8" s="2">
        <f>$E$199+$E$198*C8</f>
        <v>46.72897534090333</v>
      </c>
      <c r="H8" s="7">
        <f>F8/G8</f>
        <v>2.5065639854537927</v>
      </c>
      <c r="I8" s="5">
        <f>D8/F8</f>
        <v>1.2524634484721282</v>
      </c>
      <c r="J8" s="23">
        <f>(I8+I20+I32+I44+I56+I68+I80+I92+I104+I116+I128+I140+I152+I164+I176)/15</f>
        <v>1.1100375205946575</v>
      </c>
      <c r="K8" s="2">
        <f>I8/J8</f>
        <v>1.1283073096494718</v>
      </c>
      <c r="L8" s="5">
        <f>G8*H8*J8*K8</f>
        <v>146.7</v>
      </c>
      <c r="M8" s="16" t="s">
        <v>23</v>
      </c>
      <c r="N8" s="17">
        <v>0.9458342590902205</v>
      </c>
    </row>
    <row r="9" spans="1:14" ht="18.75">
      <c r="A9" s="4">
        <v>1994</v>
      </c>
      <c r="B9" s="5">
        <v>8</v>
      </c>
      <c r="C9" s="3">
        <v>8</v>
      </c>
      <c r="D9" s="8">
        <v>164.3</v>
      </c>
      <c r="E9" s="5">
        <f aca="true" t="shared" si="0" ref="E9:E72">SUM(D3:D14)/12</f>
        <v>118.76666666666665</v>
      </c>
      <c r="F9" s="1">
        <f aca="true" t="shared" si="1" ref="F9:F72">AVERAGE(E9:E10)</f>
        <v>120.48749999999998</v>
      </c>
      <c r="G9" s="2">
        <f aca="true" t="shared" si="2" ref="G9:G72">$E$199+$E$198*C9</f>
        <v>47.78909672749748</v>
      </c>
      <c r="H9" s="7">
        <f aca="true" t="shared" si="3" ref="H9:H72">F9/G9</f>
        <v>2.5212340941918745</v>
      </c>
      <c r="I9" s="5">
        <f aca="true" t="shared" si="4" ref="I9:I72">D9/F9</f>
        <v>1.3636269322543835</v>
      </c>
      <c r="J9" s="23">
        <f>(I9+I21+I33+I45+I57+I69+I81+I93+I105+I117+I129+I141+I153+I165+I177)/15</f>
        <v>1.1705240758475008</v>
      </c>
      <c r="K9" s="2">
        <f aca="true" t="shared" si="5" ref="K9:K72">I9/J9</f>
        <v>1.1649712811477793</v>
      </c>
      <c r="L9" s="5">
        <f aca="true" t="shared" si="6" ref="L9:L72">G9*H9*J9*K9</f>
        <v>164.3</v>
      </c>
      <c r="M9" s="16" t="s">
        <v>24</v>
      </c>
      <c r="N9" s="17">
        <v>1.0110262035182822</v>
      </c>
    </row>
    <row r="10" spans="1:14" ht="18.75">
      <c r="A10" s="4">
        <v>1994</v>
      </c>
      <c r="B10" s="5">
        <v>9</v>
      </c>
      <c r="C10" s="3">
        <v>9</v>
      </c>
      <c r="D10" s="8">
        <v>126.3</v>
      </c>
      <c r="E10" s="5">
        <f t="shared" si="0"/>
        <v>122.20833333333331</v>
      </c>
      <c r="F10" s="1">
        <f t="shared" si="1"/>
        <v>123.49999999999997</v>
      </c>
      <c r="G10" s="2">
        <f t="shared" si="2"/>
        <v>48.84921811409164</v>
      </c>
      <c r="H10" s="7">
        <f t="shared" si="3"/>
        <v>2.5281878557719155</v>
      </c>
      <c r="I10" s="5">
        <f t="shared" si="4"/>
        <v>1.0226720647773282</v>
      </c>
      <c r="J10" s="23">
        <f>(I10+I22+I34+I46+I58+I70+I82+I94+I106+I118+I130+I142+I154+I166+I178)/15</f>
        <v>1.0932789429298795</v>
      </c>
      <c r="K10" s="2">
        <f t="shared" si="5"/>
        <v>0.9354173254601137</v>
      </c>
      <c r="L10" s="5">
        <f t="shared" si="6"/>
        <v>126.29999999999997</v>
      </c>
      <c r="M10" s="16" t="s">
        <v>25</v>
      </c>
      <c r="N10" s="17">
        <v>1.1017879973794054</v>
      </c>
    </row>
    <row r="11" spans="1:14" ht="18.75">
      <c r="A11" s="4">
        <v>1994</v>
      </c>
      <c r="B11" s="5">
        <v>10</v>
      </c>
      <c r="C11" s="3">
        <v>10</v>
      </c>
      <c r="D11" s="8">
        <v>101</v>
      </c>
      <c r="E11" s="5">
        <f t="shared" si="0"/>
        <v>124.79166666666664</v>
      </c>
      <c r="F11" s="1">
        <f t="shared" si="1"/>
        <v>125.40416666666664</v>
      </c>
      <c r="G11" s="2">
        <f t="shared" si="2"/>
        <v>49.90933950068579</v>
      </c>
      <c r="H11" s="7">
        <f t="shared" si="3"/>
        <v>2.512639275960434</v>
      </c>
      <c r="I11" s="5">
        <f t="shared" si="4"/>
        <v>0.8053958866332195</v>
      </c>
      <c r="J11" s="23">
        <f>(I11+I23+I35+I47+I59+I71+I83+I95+I107+I119+I131+I143+I155+I167+I179)/15</f>
        <v>0.9594237519686827</v>
      </c>
      <c r="K11" s="2">
        <f t="shared" si="5"/>
        <v>0.8394579402277598</v>
      </c>
      <c r="L11" s="5">
        <f t="shared" si="6"/>
        <v>101</v>
      </c>
      <c r="M11" s="16" t="s">
        <v>26</v>
      </c>
      <c r="N11" s="17">
        <v>1.1100375205946575</v>
      </c>
    </row>
    <row r="12" spans="1:14" ht="18.75">
      <c r="A12" s="4">
        <v>1994</v>
      </c>
      <c r="B12" s="5">
        <v>11</v>
      </c>
      <c r="C12" s="3">
        <v>11</v>
      </c>
      <c r="D12" s="8">
        <v>101.8</v>
      </c>
      <c r="E12" s="5">
        <f t="shared" si="0"/>
        <v>126.01666666666665</v>
      </c>
      <c r="F12" s="1">
        <f t="shared" si="1"/>
        <v>126.19583333333333</v>
      </c>
      <c r="G12" s="2">
        <f t="shared" si="2"/>
        <v>50.96946088727995</v>
      </c>
      <c r="H12" s="7">
        <f t="shared" si="3"/>
        <v>2.475910695081082</v>
      </c>
      <c r="I12" s="5">
        <f t="shared" si="4"/>
        <v>0.8066827351669034</v>
      </c>
      <c r="J12" s="23">
        <f>(I12+I24+I36+I48+I60+I72+I84+I96+I108+I120+I132+I144+I156+I168+I180+I192)/15</f>
        <v>0.883398512442458</v>
      </c>
      <c r="K12" s="2">
        <f t="shared" si="5"/>
        <v>0.9131583580965655</v>
      </c>
      <c r="L12" s="5">
        <f t="shared" si="6"/>
        <v>101.8</v>
      </c>
      <c r="M12" s="16" t="s">
        <v>27</v>
      </c>
      <c r="N12" s="17">
        <v>1.1705240758475008</v>
      </c>
    </row>
    <row r="13" spans="1:14" ht="18.75">
      <c r="A13" s="4">
        <v>1994</v>
      </c>
      <c r="B13" s="5">
        <v>12</v>
      </c>
      <c r="C13" s="3">
        <v>12</v>
      </c>
      <c r="D13" s="8">
        <v>118</v>
      </c>
      <c r="E13" s="5">
        <f t="shared" si="0"/>
        <v>126.37499999999999</v>
      </c>
      <c r="F13" s="1">
        <f t="shared" si="1"/>
        <v>126.42916666666665</v>
      </c>
      <c r="G13" s="2">
        <f t="shared" si="2"/>
        <v>52.029582273874105</v>
      </c>
      <c r="H13" s="7">
        <f t="shared" si="3"/>
        <v>2.4299477555127558</v>
      </c>
      <c r="I13" s="5">
        <f t="shared" si="4"/>
        <v>0.9333289391292886</v>
      </c>
      <c r="J13" s="23">
        <f>(I13+I25+I37+I49+I61+I73+I85+I97+I109+I121+I133+I145+I157+I169+I181)/15</f>
        <v>0.894773199642009</v>
      </c>
      <c r="K13" s="2">
        <f t="shared" si="5"/>
        <v>1.0430899578828527</v>
      </c>
      <c r="L13" s="5">
        <f t="shared" si="6"/>
        <v>118</v>
      </c>
      <c r="M13" s="16" t="s">
        <v>28</v>
      </c>
      <c r="N13" s="17">
        <v>1.0932789429298795</v>
      </c>
    </row>
    <row r="14" spans="1:14" ht="18.75">
      <c r="A14" s="4">
        <v>1995</v>
      </c>
      <c r="B14" s="5">
        <v>1</v>
      </c>
      <c r="C14" s="3">
        <v>13</v>
      </c>
      <c r="D14" s="8">
        <v>126.8</v>
      </c>
      <c r="E14" s="5">
        <f t="shared" si="0"/>
        <v>126.4833333333333</v>
      </c>
      <c r="F14" s="1">
        <f t="shared" si="1"/>
        <v>125.59166666666664</v>
      </c>
      <c r="G14" s="2">
        <f t="shared" si="2"/>
        <v>53.08970366046826</v>
      </c>
      <c r="H14" s="7">
        <f t="shared" si="3"/>
        <v>2.3656501733345503</v>
      </c>
      <c r="I14" s="5">
        <f t="shared" si="4"/>
        <v>1.0096211266671091</v>
      </c>
      <c r="J14" s="1">
        <f>(I14+I26+I38+I50+I62+I74+I86+I98+I110+I122+I134+I146+I158+I170+I182+I194)/14</f>
        <v>0.965522623991397</v>
      </c>
      <c r="K14" s="2">
        <f t="shared" si="5"/>
        <v>1.0456731945787165</v>
      </c>
      <c r="L14" s="5">
        <f t="shared" si="6"/>
        <v>126.8</v>
      </c>
      <c r="M14" s="16" t="s">
        <v>29</v>
      </c>
      <c r="N14" s="17">
        <v>0.9594237519686827</v>
      </c>
    </row>
    <row r="15" spans="1:14" ht="18.75">
      <c r="A15" s="4">
        <v>1995</v>
      </c>
      <c r="B15" s="5">
        <v>2</v>
      </c>
      <c r="C15" s="3">
        <v>14</v>
      </c>
      <c r="D15" s="8">
        <v>126.3</v>
      </c>
      <c r="E15" s="5">
        <f t="shared" si="0"/>
        <v>124.69999999999999</v>
      </c>
      <c r="F15" s="1">
        <f t="shared" si="1"/>
        <v>122.80416666666665</v>
      </c>
      <c r="G15" s="2">
        <f t="shared" si="2"/>
        <v>54.149825047062414</v>
      </c>
      <c r="H15" s="7">
        <f t="shared" si="3"/>
        <v>2.2678589738736132</v>
      </c>
      <c r="I15" s="5">
        <f t="shared" si="4"/>
        <v>1.0284667322634278</v>
      </c>
      <c r="J15" s="1">
        <f>(I15+I27+I39+I51+I63+I75+I87+I99+I111+I123+I135+I147+I159+I171+I183)/15</f>
        <v>0.9213715559733487</v>
      </c>
      <c r="K15" s="2">
        <f t="shared" si="5"/>
        <v>1.1162345153763102</v>
      </c>
      <c r="L15" s="5">
        <f t="shared" si="6"/>
        <v>126.30000000000001</v>
      </c>
      <c r="M15" s="16" t="s">
        <v>30</v>
      </c>
      <c r="N15" s="17">
        <v>0.883398512442458</v>
      </c>
    </row>
    <row r="16" spans="1:14" ht="18.75">
      <c r="A16" s="4">
        <v>1995</v>
      </c>
      <c r="B16" s="5">
        <v>3</v>
      </c>
      <c r="C16" s="3">
        <v>15</v>
      </c>
      <c r="D16" s="8">
        <v>124.5</v>
      </c>
      <c r="E16" s="5">
        <f t="shared" si="0"/>
        <v>120.90833333333332</v>
      </c>
      <c r="F16" s="1">
        <f t="shared" si="1"/>
        <v>120.32499999999999</v>
      </c>
      <c r="G16" s="2">
        <f t="shared" si="2"/>
        <v>55.20994643365657</v>
      </c>
      <c r="H16" s="7">
        <f t="shared" si="3"/>
        <v>2.1794080192522807</v>
      </c>
      <c r="I16" s="5">
        <f t="shared" si="4"/>
        <v>1.0346976937461043</v>
      </c>
      <c r="J16" s="1">
        <f>(I16+I28+I40+I52+I64+I76+I88+I100+I112+I124+I136+I148+I160+I172+I184)/15</f>
        <v>0.9426362382396903</v>
      </c>
      <c r="K16" s="2">
        <f t="shared" si="5"/>
        <v>1.0976638195857318</v>
      </c>
      <c r="L16" s="5">
        <f t="shared" si="6"/>
        <v>124.49999999999997</v>
      </c>
      <c r="M16" s="16" t="s">
        <v>31</v>
      </c>
      <c r="N16" s="17">
        <v>0.894773199642009</v>
      </c>
    </row>
    <row r="17" spans="1:13" ht="18.75">
      <c r="A17" s="4">
        <v>1995</v>
      </c>
      <c r="B17" s="5">
        <v>4</v>
      </c>
      <c r="C17" s="3">
        <v>16</v>
      </c>
      <c r="D17" s="8">
        <v>126</v>
      </c>
      <c r="E17" s="5">
        <f t="shared" si="0"/>
        <v>119.74166666666666</v>
      </c>
      <c r="F17" s="1">
        <f t="shared" si="1"/>
        <v>119.05416666666666</v>
      </c>
      <c r="G17" s="2">
        <f t="shared" si="2"/>
        <v>56.27006782025072</v>
      </c>
      <c r="H17" s="7">
        <f t="shared" si="3"/>
        <v>2.1157636960199455</v>
      </c>
      <c r="I17" s="5">
        <f t="shared" si="4"/>
        <v>1.058341791201484</v>
      </c>
      <c r="J17" s="1">
        <f>(I17+I29+I41+I53+I65+I77+I89+I101+I113+I125+I137+I149+I161+I173+I185)/15</f>
        <v>0.9458342590902205</v>
      </c>
      <c r="K17" s="2">
        <f t="shared" si="5"/>
        <v>1.1189505783174765</v>
      </c>
      <c r="L17" s="5">
        <f t="shared" si="6"/>
        <v>126.00000000000003</v>
      </c>
      <c r="M17" s="16"/>
    </row>
    <row r="18" spans="1:14" ht="18.75">
      <c r="A18" s="4">
        <v>1995</v>
      </c>
      <c r="B18" s="5">
        <v>5</v>
      </c>
      <c r="C18" s="3">
        <v>17</v>
      </c>
      <c r="D18" s="8">
        <v>126.3</v>
      </c>
      <c r="E18" s="5">
        <f t="shared" si="0"/>
        <v>118.36666666666666</v>
      </c>
      <c r="F18" s="1">
        <f t="shared" si="1"/>
        <v>117.76249999999999</v>
      </c>
      <c r="G18" s="2">
        <f t="shared" si="2"/>
        <v>57.33018920684488</v>
      </c>
      <c r="H18" s="7">
        <f t="shared" si="3"/>
        <v>2.054109739200719</v>
      </c>
      <c r="I18" s="5">
        <f t="shared" si="4"/>
        <v>1.0724976117185012</v>
      </c>
      <c r="J18" s="1">
        <f>(I18+I30+I42+I54+I66+I78+I90+I102+I114+I126+I138+I150+I162+I174)/14</f>
        <v>1.0110262035182822</v>
      </c>
      <c r="K18" s="2">
        <f t="shared" si="5"/>
        <v>1.060801003956479</v>
      </c>
      <c r="L18" s="5">
        <f t="shared" si="6"/>
        <v>126.30000000000001</v>
      </c>
      <c r="M18" s="16" t="s">
        <v>27</v>
      </c>
      <c r="N18" s="17" t="s">
        <v>16</v>
      </c>
    </row>
    <row r="19" spans="1:14" ht="18.75">
      <c r="A19" s="4">
        <v>1995</v>
      </c>
      <c r="B19" s="5">
        <v>6</v>
      </c>
      <c r="C19" s="3">
        <v>18</v>
      </c>
      <c r="D19" s="8">
        <v>129.8</v>
      </c>
      <c r="E19" s="5">
        <f t="shared" si="0"/>
        <v>117.15833333333332</v>
      </c>
      <c r="F19" s="1">
        <f t="shared" si="1"/>
        <v>115.75416666666665</v>
      </c>
      <c r="G19" s="2">
        <f t="shared" si="2"/>
        <v>58.39031059343903</v>
      </c>
      <c r="H19" s="7">
        <f t="shared" si="3"/>
        <v>1.9824208073260916</v>
      </c>
      <c r="I19" s="5">
        <f t="shared" si="4"/>
        <v>1.1213419243367773</v>
      </c>
      <c r="J19" s="1">
        <f>(I19+I31+I43+I55+I67+I79+I91+I103+I115+I127+I139+I151+I163+I175)/14</f>
        <v>1.1017879973794054</v>
      </c>
      <c r="K19" s="2">
        <f t="shared" si="5"/>
        <v>1.0177474496036267</v>
      </c>
      <c r="L19" s="5">
        <f t="shared" si="6"/>
        <v>129.8</v>
      </c>
      <c r="M19" s="16" t="s">
        <v>30</v>
      </c>
      <c r="N19" s="17" t="s">
        <v>17</v>
      </c>
    </row>
    <row r="20" spans="1:14" ht="18.75">
      <c r="A20" s="4">
        <v>1995</v>
      </c>
      <c r="B20" s="5">
        <v>7</v>
      </c>
      <c r="C20" s="3">
        <v>19</v>
      </c>
      <c r="D20" s="8">
        <v>125.3</v>
      </c>
      <c r="E20" s="5">
        <f t="shared" si="0"/>
        <v>114.34999999999998</v>
      </c>
      <c r="F20" s="1">
        <f t="shared" si="1"/>
        <v>112.31666666666665</v>
      </c>
      <c r="G20" s="2">
        <f t="shared" si="2"/>
        <v>59.45043198003319</v>
      </c>
      <c r="H20" s="7">
        <f t="shared" si="3"/>
        <v>1.889248957928328</v>
      </c>
      <c r="I20" s="5">
        <f t="shared" si="4"/>
        <v>1.115595785724885</v>
      </c>
      <c r="J20" s="1">
        <v>1.1100375205946575</v>
      </c>
      <c r="K20" s="2">
        <f t="shared" si="5"/>
        <v>1.0050072768056073</v>
      </c>
      <c r="L20" s="5">
        <f t="shared" si="6"/>
        <v>125.29999999999998</v>
      </c>
      <c r="M20" s="18" t="s">
        <v>19</v>
      </c>
      <c r="N20" s="17">
        <f>SUM(N5:N16)</f>
        <v>11.99961488161753</v>
      </c>
    </row>
    <row r="21" spans="1:12" ht="18.75">
      <c r="A21" s="4">
        <v>1995</v>
      </c>
      <c r="B21" s="5">
        <v>8</v>
      </c>
      <c r="C21" s="3">
        <v>20</v>
      </c>
      <c r="D21" s="8">
        <v>118.8</v>
      </c>
      <c r="E21" s="5">
        <f t="shared" si="0"/>
        <v>110.28333333333332</v>
      </c>
      <c r="F21" s="1">
        <f t="shared" si="1"/>
        <v>108.43749999999999</v>
      </c>
      <c r="G21" s="2">
        <f t="shared" si="2"/>
        <v>60.51055336662734</v>
      </c>
      <c r="H21" s="7">
        <f t="shared" si="3"/>
        <v>1.7920427754641097</v>
      </c>
      <c r="I21" s="5">
        <f t="shared" si="4"/>
        <v>1.0955619596541788</v>
      </c>
      <c r="J21" s="1">
        <v>1.1705240758475008</v>
      </c>
      <c r="K21" s="2">
        <f t="shared" si="5"/>
        <v>0.9359585012046447</v>
      </c>
      <c r="L21" s="5">
        <f t="shared" si="6"/>
        <v>118.8</v>
      </c>
    </row>
    <row r="22" spans="1:12" ht="18.75">
      <c r="A22" s="4">
        <v>1995</v>
      </c>
      <c r="B22" s="5">
        <v>9</v>
      </c>
      <c r="C22" s="3">
        <v>21</v>
      </c>
      <c r="D22" s="8">
        <v>112.3</v>
      </c>
      <c r="E22" s="5">
        <f t="shared" si="0"/>
        <v>106.59166666666665</v>
      </c>
      <c r="F22" s="1">
        <f t="shared" si="1"/>
        <v>104.77916666666665</v>
      </c>
      <c r="G22" s="2">
        <f t="shared" si="2"/>
        <v>61.570674753221496</v>
      </c>
      <c r="H22" s="7">
        <f t="shared" si="3"/>
        <v>1.7017706414072458</v>
      </c>
      <c r="I22" s="5">
        <f t="shared" si="4"/>
        <v>1.0717779456794052</v>
      </c>
      <c r="J22" s="1">
        <v>1.0932789429298795</v>
      </c>
      <c r="K22" s="2">
        <f t="shared" si="5"/>
        <v>0.9803334753774241</v>
      </c>
      <c r="L22" s="5">
        <f t="shared" si="6"/>
        <v>112.30000000000001</v>
      </c>
    </row>
    <row r="23" spans="1:12" ht="18.75">
      <c r="A23" s="4">
        <v>1995</v>
      </c>
      <c r="B23" s="5">
        <v>10</v>
      </c>
      <c r="C23" s="3">
        <v>22</v>
      </c>
      <c r="D23" s="8">
        <v>84.5</v>
      </c>
      <c r="E23" s="5">
        <f t="shared" si="0"/>
        <v>102.96666666666665</v>
      </c>
      <c r="F23" s="1">
        <f t="shared" si="1"/>
        <v>100.84166666666665</v>
      </c>
      <c r="G23" s="2">
        <f t="shared" si="2"/>
        <v>62.63079613981566</v>
      </c>
      <c r="H23" s="7">
        <f t="shared" si="3"/>
        <v>1.6100971547854805</v>
      </c>
      <c r="I23" s="5">
        <f t="shared" si="4"/>
        <v>0.8379472770845385</v>
      </c>
      <c r="J23" s="1">
        <v>0.9594237519686827</v>
      </c>
      <c r="K23" s="2">
        <f t="shared" si="5"/>
        <v>0.8733860042188017</v>
      </c>
      <c r="L23" s="5">
        <f t="shared" si="6"/>
        <v>84.5</v>
      </c>
    </row>
    <row r="24" spans="1:12" ht="18.75">
      <c r="A24" s="4">
        <v>1995</v>
      </c>
      <c r="B24" s="5">
        <v>11</v>
      </c>
      <c r="C24" s="3">
        <v>23</v>
      </c>
      <c r="D24" s="8">
        <v>87.3</v>
      </c>
      <c r="E24" s="5">
        <f t="shared" si="0"/>
        <v>98.71666666666665</v>
      </c>
      <c r="F24" s="1">
        <f t="shared" si="1"/>
        <v>96.4125</v>
      </c>
      <c r="G24" s="2">
        <f t="shared" si="2"/>
        <v>63.690917526409805</v>
      </c>
      <c r="H24" s="7">
        <f t="shared" si="3"/>
        <v>1.513755865740543</v>
      </c>
      <c r="I24" s="5">
        <f t="shared" si="4"/>
        <v>0.9054842473745625</v>
      </c>
      <c r="J24" s="1">
        <v>0.883398512442458</v>
      </c>
      <c r="K24" s="2">
        <f t="shared" si="5"/>
        <v>1.025000874034801</v>
      </c>
      <c r="L24" s="5">
        <f t="shared" si="6"/>
        <v>87.3</v>
      </c>
    </row>
    <row r="25" spans="1:12" ht="18.75">
      <c r="A25" s="4">
        <v>1995</v>
      </c>
      <c r="B25" s="5">
        <v>12</v>
      </c>
      <c r="C25" s="3">
        <v>24</v>
      </c>
      <c r="D25" s="8">
        <v>84.3</v>
      </c>
      <c r="E25" s="5">
        <f t="shared" si="0"/>
        <v>94.10833333333333</v>
      </c>
      <c r="F25" s="1">
        <f t="shared" si="1"/>
        <v>91.95</v>
      </c>
      <c r="G25" s="2">
        <f t="shared" si="2"/>
        <v>64.75103891300397</v>
      </c>
      <c r="H25" s="7">
        <f t="shared" si="3"/>
        <v>1.420054435320167</v>
      </c>
      <c r="I25" s="5">
        <f t="shared" si="4"/>
        <v>0.9168026101141924</v>
      </c>
      <c r="J25" s="1">
        <v>0.894773199642009</v>
      </c>
      <c r="K25" s="2">
        <f t="shared" si="5"/>
        <v>1.0246201053864792</v>
      </c>
      <c r="L25" s="5">
        <f t="shared" si="6"/>
        <v>84.3</v>
      </c>
    </row>
    <row r="26" spans="1:12" ht="18.75">
      <c r="A26" s="4">
        <v>1996</v>
      </c>
      <c r="B26" s="5">
        <v>1</v>
      </c>
      <c r="C26" s="3">
        <v>25</v>
      </c>
      <c r="D26" s="8">
        <v>78</v>
      </c>
      <c r="E26" s="5">
        <f t="shared" si="0"/>
        <v>89.79166666666667</v>
      </c>
      <c r="F26" s="1">
        <f t="shared" si="1"/>
        <v>87.61250000000001</v>
      </c>
      <c r="G26" s="2">
        <f t="shared" si="2"/>
        <v>65.81116029959811</v>
      </c>
      <c r="H26" s="7">
        <f t="shared" si="3"/>
        <v>1.3312711643610853</v>
      </c>
      <c r="I26" s="5">
        <f t="shared" si="4"/>
        <v>0.8902839206734198</v>
      </c>
      <c r="J26" s="1">
        <v>0.965522623991397</v>
      </c>
      <c r="K26" s="2">
        <f t="shared" si="5"/>
        <v>0.922074634557038</v>
      </c>
      <c r="L26" s="5">
        <f t="shared" si="6"/>
        <v>78</v>
      </c>
    </row>
    <row r="27" spans="1:12" ht="18.75">
      <c r="A27" s="4">
        <v>1996</v>
      </c>
      <c r="B27" s="5">
        <v>2</v>
      </c>
      <c r="C27" s="3">
        <v>26</v>
      </c>
      <c r="D27" s="8">
        <v>82</v>
      </c>
      <c r="E27" s="5">
        <f t="shared" si="0"/>
        <v>85.43333333333334</v>
      </c>
      <c r="F27" s="1">
        <f t="shared" si="1"/>
        <v>83.725</v>
      </c>
      <c r="G27" s="2">
        <f t="shared" si="2"/>
        <v>66.87128168619228</v>
      </c>
      <c r="H27" s="7">
        <f t="shared" si="3"/>
        <v>1.2520322310090808</v>
      </c>
      <c r="I27" s="5">
        <f t="shared" si="4"/>
        <v>0.9793968348760825</v>
      </c>
      <c r="J27" s="1">
        <v>0.9213715559733487</v>
      </c>
      <c r="K27" s="2">
        <f t="shared" si="5"/>
        <v>1.0629770677492156</v>
      </c>
      <c r="L27" s="5">
        <f t="shared" si="6"/>
        <v>82</v>
      </c>
    </row>
    <row r="28" spans="1:12" ht="18.75">
      <c r="A28" s="4">
        <v>1996</v>
      </c>
      <c r="B28" s="5">
        <v>3</v>
      </c>
      <c r="C28" s="3">
        <v>27</v>
      </c>
      <c r="D28" s="8">
        <v>81</v>
      </c>
      <c r="E28" s="5">
        <f t="shared" si="0"/>
        <v>82.01666666666667</v>
      </c>
      <c r="F28" s="1">
        <f t="shared" si="1"/>
        <v>80.62916666666666</v>
      </c>
      <c r="G28" s="2">
        <f t="shared" si="2"/>
        <v>67.93140307278642</v>
      </c>
      <c r="H28" s="7">
        <f t="shared" si="3"/>
        <v>1.1869203787867442</v>
      </c>
      <c r="I28" s="5">
        <f t="shared" si="4"/>
        <v>1.0045992455170276</v>
      </c>
      <c r="J28" s="1">
        <v>0.9426362382396903</v>
      </c>
      <c r="K28" s="2">
        <f t="shared" si="5"/>
        <v>1.0657337419926154</v>
      </c>
      <c r="L28" s="5">
        <f t="shared" si="6"/>
        <v>81.00000000000001</v>
      </c>
    </row>
    <row r="29" spans="1:12" ht="18.75">
      <c r="A29" s="4">
        <v>1996</v>
      </c>
      <c r="B29" s="5">
        <v>4</v>
      </c>
      <c r="C29" s="3">
        <v>28</v>
      </c>
      <c r="D29" s="8">
        <v>75</v>
      </c>
      <c r="E29" s="5">
        <f t="shared" si="0"/>
        <v>79.24166666666666</v>
      </c>
      <c r="F29" s="1">
        <f t="shared" si="1"/>
        <v>78.73333333333332</v>
      </c>
      <c r="G29" s="2">
        <f t="shared" si="2"/>
        <v>68.99152445938059</v>
      </c>
      <c r="H29" s="7">
        <f t="shared" si="3"/>
        <v>1.1412029803702672</v>
      </c>
      <c r="I29" s="5">
        <f t="shared" si="4"/>
        <v>0.9525825571549535</v>
      </c>
      <c r="J29" s="1">
        <v>0.9458342590902205</v>
      </c>
      <c r="K29" s="2">
        <f t="shared" si="5"/>
        <v>1.0071347574904128</v>
      </c>
      <c r="L29" s="5">
        <f t="shared" si="6"/>
        <v>74.99999999999999</v>
      </c>
    </row>
    <row r="30" spans="1:12" ht="18.75">
      <c r="A30" s="4">
        <v>1996</v>
      </c>
      <c r="B30" s="5">
        <v>5</v>
      </c>
      <c r="C30" s="3">
        <v>29</v>
      </c>
      <c r="D30" s="8">
        <v>71</v>
      </c>
      <c r="E30" s="5">
        <f t="shared" si="0"/>
        <v>78.225</v>
      </c>
      <c r="F30" s="1">
        <f t="shared" si="1"/>
        <v>77.27916666666667</v>
      </c>
      <c r="G30" s="2">
        <f t="shared" si="2"/>
        <v>70.05164584597475</v>
      </c>
      <c r="H30" s="7">
        <f t="shared" si="3"/>
        <v>1.1031741757586018</v>
      </c>
      <c r="I30" s="5">
        <f t="shared" si="4"/>
        <v>0.918746967164501</v>
      </c>
      <c r="J30" s="1">
        <v>1.0110262035182822</v>
      </c>
      <c r="K30" s="2">
        <f t="shared" si="5"/>
        <v>0.9087271565933133</v>
      </c>
      <c r="L30" s="5">
        <f t="shared" si="6"/>
        <v>71</v>
      </c>
    </row>
    <row r="31" spans="1:12" ht="18.75">
      <c r="A31" s="4">
        <v>1996</v>
      </c>
      <c r="B31" s="5">
        <v>6</v>
      </c>
      <c r="C31" s="3">
        <v>30</v>
      </c>
      <c r="D31" s="8">
        <v>78</v>
      </c>
      <c r="E31" s="5">
        <f t="shared" si="0"/>
        <v>76.33333333333333</v>
      </c>
      <c r="F31" s="1">
        <f t="shared" si="1"/>
        <v>75.44583333333333</v>
      </c>
      <c r="G31" s="2">
        <f t="shared" si="2"/>
        <v>71.1117672325689</v>
      </c>
      <c r="H31" s="7">
        <f t="shared" si="3"/>
        <v>1.0609472421995927</v>
      </c>
      <c r="I31" s="5">
        <f t="shared" si="4"/>
        <v>1.0338543104876567</v>
      </c>
      <c r="J31" s="1">
        <v>1.1017879973794054</v>
      </c>
      <c r="K31" s="2">
        <f t="shared" si="5"/>
        <v>0.9383423244278134</v>
      </c>
      <c r="L31" s="5">
        <f t="shared" si="6"/>
        <v>78</v>
      </c>
    </row>
    <row r="32" spans="1:12" ht="18.75">
      <c r="A32" s="4">
        <v>1996</v>
      </c>
      <c r="B32" s="5">
        <v>7</v>
      </c>
      <c r="C32" s="3">
        <v>31</v>
      </c>
      <c r="D32" s="8">
        <v>73</v>
      </c>
      <c r="E32" s="5">
        <f t="shared" si="0"/>
        <v>74.55833333333332</v>
      </c>
      <c r="F32" s="1">
        <f t="shared" si="1"/>
        <v>74.14999999999999</v>
      </c>
      <c r="G32" s="2">
        <f t="shared" si="2"/>
        <v>72.17188861916304</v>
      </c>
      <c r="H32" s="7">
        <f t="shared" si="3"/>
        <v>1.0274083361081912</v>
      </c>
      <c r="I32" s="5">
        <f t="shared" si="4"/>
        <v>0.9844908968307486</v>
      </c>
      <c r="J32" s="1">
        <v>1.1100375205946575</v>
      </c>
      <c r="K32" s="2">
        <f t="shared" si="5"/>
        <v>0.8868987566324313</v>
      </c>
      <c r="L32" s="5">
        <f t="shared" si="6"/>
        <v>73</v>
      </c>
    </row>
    <row r="33" spans="1:12" ht="18.75">
      <c r="A33" s="4">
        <v>1996</v>
      </c>
      <c r="B33" s="5">
        <v>8</v>
      </c>
      <c r="C33" s="3">
        <v>32</v>
      </c>
      <c r="D33" s="8">
        <v>77.8</v>
      </c>
      <c r="E33" s="5">
        <f t="shared" si="0"/>
        <v>73.74166666666666</v>
      </c>
      <c r="F33" s="1">
        <f t="shared" si="1"/>
        <v>73.13333333333333</v>
      </c>
      <c r="G33" s="2">
        <f t="shared" si="2"/>
        <v>73.2320100057572</v>
      </c>
      <c r="H33" s="7">
        <f t="shared" si="3"/>
        <v>0.9986525472615579</v>
      </c>
      <c r="I33" s="5">
        <f t="shared" si="4"/>
        <v>1.0638103919781223</v>
      </c>
      <c r="J33" s="1">
        <v>1.1705240758475008</v>
      </c>
      <c r="K33" s="2">
        <f t="shared" si="5"/>
        <v>0.9088325596446071</v>
      </c>
      <c r="L33" s="5">
        <f t="shared" si="6"/>
        <v>77.80000000000001</v>
      </c>
    </row>
    <row r="34" spans="1:12" ht="18.75">
      <c r="A34" s="4">
        <v>1996</v>
      </c>
      <c r="B34" s="5">
        <v>9</v>
      </c>
      <c r="C34" s="3">
        <v>33</v>
      </c>
      <c r="D34" s="8">
        <v>79</v>
      </c>
      <c r="E34" s="5">
        <f t="shared" si="0"/>
        <v>72.52499999999999</v>
      </c>
      <c r="F34" s="1">
        <f t="shared" si="1"/>
        <v>72.35</v>
      </c>
      <c r="G34" s="2">
        <f t="shared" si="2"/>
        <v>74.29213139235137</v>
      </c>
      <c r="H34" s="7">
        <f t="shared" si="3"/>
        <v>0.973858181802665</v>
      </c>
      <c r="I34" s="5">
        <f t="shared" si="4"/>
        <v>1.0919143054595717</v>
      </c>
      <c r="J34" s="1">
        <v>1.0932789429298795</v>
      </c>
      <c r="K34" s="2">
        <f t="shared" si="5"/>
        <v>0.9987517938773698</v>
      </c>
      <c r="L34" s="5">
        <f t="shared" si="6"/>
        <v>79</v>
      </c>
    </row>
    <row r="35" spans="1:12" ht="18.75">
      <c r="A35" s="4">
        <v>1996</v>
      </c>
      <c r="B35" s="5">
        <v>10</v>
      </c>
      <c r="C35" s="3">
        <v>34</v>
      </c>
      <c r="D35" s="8">
        <v>72.3</v>
      </c>
      <c r="E35" s="5">
        <f t="shared" si="0"/>
        <v>72.175</v>
      </c>
      <c r="F35" s="1">
        <f t="shared" si="1"/>
        <v>72.29583333333333</v>
      </c>
      <c r="G35" s="2">
        <f t="shared" si="2"/>
        <v>75.35225277894551</v>
      </c>
      <c r="H35" s="7">
        <f t="shared" si="3"/>
        <v>0.9594382472601246</v>
      </c>
      <c r="I35" s="5">
        <f t="shared" si="4"/>
        <v>1.0000576335657887</v>
      </c>
      <c r="J35" s="1">
        <v>0.9594237519686827</v>
      </c>
      <c r="K35" s="2">
        <f t="shared" si="5"/>
        <v>1.0423523823688206</v>
      </c>
      <c r="L35" s="5">
        <f t="shared" si="6"/>
        <v>72.3</v>
      </c>
    </row>
    <row r="36" spans="1:12" ht="18.75">
      <c r="A36" s="4">
        <v>1996</v>
      </c>
      <c r="B36" s="5">
        <v>11</v>
      </c>
      <c r="C36" s="3">
        <v>35</v>
      </c>
      <c r="D36" s="8">
        <v>64.6</v>
      </c>
      <c r="E36" s="5">
        <f t="shared" si="0"/>
        <v>72.41666666666667</v>
      </c>
      <c r="F36" s="1">
        <f t="shared" si="1"/>
        <v>73.2125</v>
      </c>
      <c r="G36" s="2">
        <f t="shared" si="2"/>
        <v>76.41237416553966</v>
      </c>
      <c r="H36" s="7">
        <f t="shared" si="3"/>
        <v>0.9581236128247049</v>
      </c>
      <c r="I36" s="5">
        <f t="shared" si="4"/>
        <v>0.8823629844630355</v>
      </c>
      <c r="J36" s="1">
        <v>0.883398512442458</v>
      </c>
      <c r="K36" s="2">
        <f t="shared" si="5"/>
        <v>0.9988277906688348</v>
      </c>
      <c r="L36" s="5">
        <f t="shared" si="6"/>
        <v>64.6</v>
      </c>
    </row>
    <row r="37" spans="1:12" ht="18.75">
      <c r="A37" s="4">
        <v>1996</v>
      </c>
      <c r="B37" s="5">
        <v>12</v>
      </c>
      <c r="C37" s="3">
        <v>36</v>
      </c>
      <c r="D37" s="8">
        <v>63</v>
      </c>
      <c r="E37" s="5">
        <f t="shared" si="0"/>
        <v>74.00833333333334</v>
      </c>
      <c r="F37" s="1">
        <f t="shared" si="1"/>
        <v>75.29166666666667</v>
      </c>
      <c r="G37" s="2">
        <f t="shared" si="2"/>
        <v>77.47249555213382</v>
      </c>
      <c r="H37" s="7">
        <f t="shared" si="3"/>
        <v>0.9718502822204869</v>
      </c>
      <c r="I37" s="5">
        <f t="shared" si="4"/>
        <v>0.8367459878251244</v>
      </c>
      <c r="J37" s="1">
        <v>0.894773199642009</v>
      </c>
      <c r="K37" s="2">
        <f t="shared" si="5"/>
        <v>0.9351486926071314</v>
      </c>
      <c r="L37" s="5">
        <f t="shared" si="6"/>
        <v>63.00000000000001</v>
      </c>
    </row>
    <row r="38" spans="1:12" ht="18.75">
      <c r="A38" s="4">
        <v>1997</v>
      </c>
      <c r="B38" s="5">
        <v>1</v>
      </c>
      <c r="C38" s="3">
        <v>37</v>
      </c>
      <c r="D38" s="8">
        <v>68.2</v>
      </c>
      <c r="E38" s="5">
        <f t="shared" si="0"/>
        <v>76.575</v>
      </c>
      <c r="F38" s="1">
        <f t="shared" si="1"/>
        <v>78</v>
      </c>
      <c r="G38" s="2">
        <f t="shared" si="2"/>
        <v>78.53261693872798</v>
      </c>
      <c r="H38" s="7">
        <f t="shared" si="3"/>
        <v>0.993217888827727</v>
      </c>
      <c r="I38" s="5">
        <f t="shared" si="4"/>
        <v>0.8743589743589744</v>
      </c>
      <c r="J38" s="1">
        <v>0.965522623991397</v>
      </c>
      <c r="K38" s="2">
        <f t="shared" si="5"/>
        <v>0.9055810321092642</v>
      </c>
      <c r="L38" s="5">
        <f t="shared" si="6"/>
        <v>68.2</v>
      </c>
    </row>
    <row r="39" spans="1:12" ht="18.75">
      <c r="A39" s="4">
        <v>1997</v>
      </c>
      <c r="B39" s="5">
        <v>2</v>
      </c>
      <c r="C39" s="3">
        <v>38</v>
      </c>
      <c r="D39" s="8">
        <v>67.4</v>
      </c>
      <c r="E39" s="5">
        <f t="shared" si="0"/>
        <v>79.425</v>
      </c>
      <c r="F39" s="1">
        <f t="shared" si="1"/>
        <v>81.17916666666667</v>
      </c>
      <c r="G39" s="2">
        <f t="shared" si="2"/>
        <v>79.59273832532213</v>
      </c>
      <c r="H39" s="7">
        <f t="shared" si="3"/>
        <v>1.019931822610001</v>
      </c>
      <c r="I39" s="5">
        <f t="shared" si="4"/>
        <v>0.8302622799363547</v>
      </c>
      <c r="J39" s="1">
        <v>0.9213715559733487</v>
      </c>
      <c r="K39" s="2">
        <f t="shared" si="5"/>
        <v>0.9011155972350969</v>
      </c>
      <c r="L39" s="5">
        <f t="shared" si="6"/>
        <v>67.39999999999999</v>
      </c>
    </row>
    <row r="40" spans="1:12" ht="18.75">
      <c r="A40" s="4">
        <v>1997</v>
      </c>
      <c r="B40" s="5">
        <v>3</v>
      </c>
      <c r="C40" s="3">
        <v>39</v>
      </c>
      <c r="D40" s="8">
        <v>76.8</v>
      </c>
      <c r="E40" s="5">
        <f t="shared" si="0"/>
        <v>82.93333333333334</v>
      </c>
      <c r="F40" s="1">
        <f t="shared" si="1"/>
        <v>84.38750000000002</v>
      </c>
      <c r="G40" s="2">
        <f t="shared" si="2"/>
        <v>80.65285971191628</v>
      </c>
      <c r="H40" s="7">
        <f t="shared" si="3"/>
        <v>1.0463051192657458</v>
      </c>
      <c r="I40" s="5">
        <f t="shared" si="4"/>
        <v>0.9100873944600798</v>
      </c>
      <c r="J40" s="1">
        <v>0.9426362382396903</v>
      </c>
      <c r="K40" s="2">
        <f t="shared" si="5"/>
        <v>0.9654704089878898</v>
      </c>
      <c r="L40" s="5">
        <f t="shared" si="6"/>
        <v>76.8</v>
      </c>
    </row>
    <row r="41" spans="1:12" ht="18.75">
      <c r="A41" s="4">
        <v>1997</v>
      </c>
      <c r="B41" s="5">
        <v>4</v>
      </c>
      <c r="C41" s="3">
        <v>40</v>
      </c>
      <c r="D41" s="8">
        <v>77.9</v>
      </c>
      <c r="E41" s="5">
        <f t="shared" si="0"/>
        <v>85.84166666666668</v>
      </c>
      <c r="F41" s="1">
        <f t="shared" si="1"/>
        <v>86.96666666666668</v>
      </c>
      <c r="G41" s="2">
        <f t="shared" si="2"/>
        <v>81.71298109851044</v>
      </c>
      <c r="H41" s="7">
        <f t="shared" si="3"/>
        <v>1.064294381351998</v>
      </c>
      <c r="I41" s="5">
        <f t="shared" si="4"/>
        <v>0.895745496358758</v>
      </c>
      <c r="J41" s="1">
        <v>0.9458342590902205</v>
      </c>
      <c r="K41" s="2">
        <f t="shared" si="5"/>
        <v>0.9470427696501057</v>
      </c>
      <c r="L41" s="5">
        <f t="shared" si="6"/>
        <v>77.9</v>
      </c>
    </row>
    <row r="42" spans="1:12" ht="18.75">
      <c r="A42" s="4">
        <v>1997</v>
      </c>
      <c r="B42" s="5">
        <v>5</v>
      </c>
      <c r="C42" s="3">
        <v>41</v>
      </c>
      <c r="D42" s="8">
        <v>90.1</v>
      </c>
      <c r="E42" s="5">
        <f t="shared" si="0"/>
        <v>88.09166666666668</v>
      </c>
      <c r="F42" s="1">
        <f t="shared" si="1"/>
        <v>88.99166666666667</v>
      </c>
      <c r="G42" s="2">
        <f t="shared" si="2"/>
        <v>82.7731024851046</v>
      </c>
      <c r="H42" s="7">
        <f t="shared" si="3"/>
        <v>1.0751278373633648</v>
      </c>
      <c r="I42" s="5">
        <f t="shared" si="4"/>
        <v>1.0124543496582075</v>
      </c>
      <c r="J42" s="1">
        <v>1.0110262035182822</v>
      </c>
      <c r="K42" s="2">
        <f t="shared" si="5"/>
        <v>1.00141257084629</v>
      </c>
      <c r="L42" s="5">
        <f t="shared" si="6"/>
        <v>90.09999999999998</v>
      </c>
    </row>
    <row r="43" spans="1:12" ht="18.75">
      <c r="A43" s="4">
        <v>1997</v>
      </c>
      <c r="B43" s="5">
        <v>6</v>
      </c>
      <c r="C43" s="3">
        <v>42</v>
      </c>
      <c r="D43" s="8">
        <v>108.8</v>
      </c>
      <c r="E43" s="5">
        <f t="shared" si="0"/>
        <v>89.89166666666665</v>
      </c>
      <c r="F43" s="1">
        <f t="shared" si="1"/>
        <v>91.32083333333333</v>
      </c>
      <c r="G43" s="2">
        <f t="shared" si="2"/>
        <v>83.83322387169875</v>
      </c>
      <c r="H43" s="7">
        <f t="shared" si="3"/>
        <v>1.089315537633312</v>
      </c>
      <c r="I43" s="5">
        <f t="shared" si="4"/>
        <v>1.1914039330200301</v>
      </c>
      <c r="J43" s="1">
        <v>1.1017879973794054</v>
      </c>
      <c r="K43" s="2">
        <f t="shared" si="5"/>
        <v>1.0813368232852196</v>
      </c>
      <c r="L43" s="5">
        <f t="shared" si="6"/>
        <v>108.79999999999998</v>
      </c>
    </row>
    <row r="44" spans="1:12" ht="18.75">
      <c r="A44" s="4">
        <v>1997</v>
      </c>
      <c r="B44" s="5">
        <v>7</v>
      </c>
      <c r="C44" s="3">
        <v>43</v>
      </c>
      <c r="D44" s="8">
        <v>107.2</v>
      </c>
      <c r="E44" s="5">
        <f t="shared" si="0"/>
        <v>92.75</v>
      </c>
      <c r="F44" s="1">
        <f t="shared" si="1"/>
        <v>93.97083333333333</v>
      </c>
      <c r="G44" s="2">
        <f t="shared" si="2"/>
        <v>84.89334525829291</v>
      </c>
      <c r="H44" s="7">
        <f t="shared" si="3"/>
        <v>1.1069281466930256</v>
      </c>
      <c r="I44" s="5">
        <f t="shared" si="4"/>
        <v>1.14077949718441</v>
      </c>
      <c r="J44" s="1">
        <v>1.1100375205946575</v>
      </c>
      <c r="K44" s="2">
        <f t="shared" si="5"/>
        <v>1.0276945382650524</v>
      </c>
      <c r="L44" s="5">
        <f t="shared" si="6"/>
        <v>107.20000000000002</v>
      </c>
    </row>
    <row r="45" spans="1:12" ht="18.75">
      <c r="A45" s="4">
        <v>1997</v>
      </c>
      <c r="B45" s="5">
        <v>8</v>
      </c>
      <c r="C45" s="3">
        <v>44</v>
      </c>
      <c r="D45" s="8">
        <v>119.9</v>
      </c>
      <c r="E45" s="5">
        <f t="shared" si="0"/>
        <v>95.19166666666666</v>
      </c>
      <c r="F45" s="1">
        <f t="shared" si="1"/>
        <v>96.5625</v>
      </c>
      <c r="G45" s="2">
        <f t="shared" si="2"/>
        <v>85.95346664488707</v>
      </c>
      <c r="H45" s="7">
        <f t="shared" si="3"/>
        <v>1.123427637874615</v>
      </c>
      <c r="I45" s="5">
        <f t="shared" si="4"/>
        <v>1.2416828478964401</v>
      </c>
      <c r="J45" s="1">
        <v>1.1705240758475008</v>
      </c>
      <c r="K45" s="2">
        <f t="shared" si="5"/>
        <v>1.0607922327419177</v>
      </c>
      <c r="L45" s="5">
        <f t="shared" si="6"/>
        <v>119.90000000000002</v>
      </c>
    </row>
    <row r="46" spans="1:12" ht="18.75">
      <c r="A46" s="4">
        <v>1997</v>
      </c>
      <c r="B46" s="5">
        <v>9</v>
      </c>
      <c r="C46" s="3">
        <v>45</v>
      </c>
      <c r="D46" s="8">
        <v>113.9</v>
      </c>
      <c r="E46" s="5">
        <f t="shared" si="0"/>
        <v>97.93333333333332</v>
      </c>
      <c r="F46" s="1">
        <f t="shared" si="1"/>
        <v>98.80833333333332</v>
      </c>
      <c r="G46" s="2">
        <f t="shared" si="2"/>
        <v>87.01358803148122</v>
      </c>
      <c r="H46" s="7">
        <f t="shared" si="3"/>
        <v>1.1355506142050458</v>
      </c>
      <c r="I46" s="5">
        <f t="shared" si="4"/>
        <v>1.1527367799612045</v>
      </c>
      <c r="J46" s="1">
        <v>1.0932789429298795</v>
      </c>
      <c r="K46" s="2">
        <f t="shared" si="5"/>
        <v>1.0543848735181744</v>
      </c>
      <c r="L46" s="5">
        <f t="shared" si="6"/>
        <v>113.9</v>
      </c>
    </row>
    <row r="47" spans="1:12" ht="18.75">
      <c r="A47" s="4">
        <v>1997</v>
      </c>
      <c r="B47" s="5">
        <v>10</v>
      </c>
      <c r="C47" s="3">
        <v>46</v>
      </c>
      <c r="D47" s="8">
        <v>99.3</v>
      </c>
      <c r="E47" s="5">
        <f t="shared" si="0"/>
        <v>99.68333333333332</v>
      </c>
      <c r="F47" s="1">
        <f t="shared" si="1"/>
        <v>100.51249999999999</v>
      </c>
      <c r="G47" s="2">
        <f t="shared" si="2"/>
        <v>88.07370941807537</v>
      </c>
      <c r="H47" s="7">
        <f t="shared" si="3"/>
        <v>1.14123159639932</v>
      </c>
      <c r="I47" s="5">
        <f t="shared" si="4"/>
        <v>0.9879368237781372</v>
      </c>
      <c r="J47" s="1">
        <v>0.9594237519686827</v>
      </c>
      <c r="K47" s="2">
        <f t="shared" si="5"/>
        <v>1.02971895551986</v>
      </c>
      <c r="L47" s="5">
        <f t="shared" si="6"/>
        <v>99.3</v>
      </c>
    </row>
    <row r="48" spans="1:12" ht="18.75">
      <c r="A48" s="4">
        <v>1997</v>
      </c>
      <c r="B48" s="5">
        <v>11</v>
      </c>
      <c r="C48" s="3">
        <v>47</v>
      </c>
      <c r="D48" s="8">
        <v>86.2</v>
      </c>
      <c r="E48" s="5">
        <f t="shared" si="0"/>
        <v>101.34166666666665</v>
      </c>
      <c r="F48" s="1">
        <f t="shared" si="1"/>
        <v>102.14999999999998</v>
      </c>
      <c r="G48" s="2">
        <f t="shared" si="2"/>
        <v>89.13383080466953</v>
      </c>
      <c r="H48" s="7">
        <f t="shared" si="3"/>
        <v>1.1460295050467926</v>
      </c>
      <c r="I48" s="5">
        <f t="shared" si="4"/>
        <v>0.843857072931963</v>
      </c>
      <c r="J48" s="1">
        <v>0.883398512442458</v>
      </c>
      <c r="K48" s="2">
        <f t="shared" si="5"/>
        <v>0.9552394089942837</v>
      </c>
      <c r="L48" s="5">
        <f t="shared" si="6"/>
        <v>86.2</v>
      </c>
    </row>
    <row r="49" spans="1:12" ht="18.75">
      <c r="A49" s="4">
        <v>1997</v>
      </c>
      <c r="B49" s="5">
        <v>12</v>
      </c>
      <c r="C49" s="3">
        <v>48</v>
      </c>
      <c r="D49" s="8">
        <v>97.3</v>
      </c>
      <c r="E49" s="5">
        <f t="shared" si="0"/>
        <v>102.95833333333331</v>
      </c>
      <c r="F49" s="1">
        <f t="shared" si="1"/>
        <v>103.13749999999999</v>
      </c>
      <c r="G49" s="2">
        <f t="shared" si="2"/>
        <v>90.19395219126369</v>
      </c>
      <c r="H49" s="7">
        <f t="shared" si="3"/>
        <v>1.1435079347813526</v>
      </c>
      <c r="I49" s="5">
        <f t="shared" si="4"/>
        <v>0.9434007999030422</v>
      </c>
      <c r="J49" s="1">
        <v>0.894773199642009</v>
      </c>
      <c r="K49" s="2">
        <f t="shared" si="5"/>
        <v>1.0543462860538164</v>
      </c>
      <c r="L49" s="5">
        <f t="shared" si="6"/>
        <v>97.3</v>
      </c>
    </row>
    <row r="50" spans="1:12" ht="18.75">
      <c r="A50" s="4">
        <v>1998</v>
      </c>
      <c r="B50" s="5">
        <v>1</v>
      </c>
      <c r="C50" s="3">
        <v>49</v>
      </c>
      <c r="D50" s="8">
        <v>97.5</v>
      </c>
      <c r="E50" s="5">
        <f t="shared" si="0"/>
        <v>103.31666666666665</v>
      </c>
      <c r="F50" s="1">
        <f t="shared" si="1"/>
        <v>103.5375</v>
      </c>
      <c r="G50" s="2">
        <f t="shared" si="2"/>
        <v>91.25407357785784</v>
      </c>
      <c r="H50" s="7">
        <f t="shared" si="3"/>
        <v>1.134606883183817</v>
      </c>
      <c r="I50" s="5">
        <f t="shared" si="4"/>
        <v>0.9416877942774358</v>
      </c>
      <c r="J50" s="1">
        <v>0.965522623991397</v>
      </c>
      <c r="K50" s="2">
        <f t="shared" si="5"/>
        <v>0.9753140639880298</v>
      </c>
      <c r="L50" s="5">
        <f t="shared" si="6"/>
        <v>97.49999999999999</v>
      </c>
    </row>
    <row r="51" spans="1:12" ht="18.75">
      <c r="A51" s="4">
        <v>1998</v>
      </c>
      <c r="B51" s="5">
        <v>2</v>
      </c>
      <c r="C51" s="3">
        <v>50</v>
      </c>
      <c r="D51" s="8">
        <v>100.3</v>
      </c>
      <c r="E51" s="5">
        <f t="shared" si="0"/>
        <v>103.75833333333333</v>
      </c>
      <c r="F51" s="1">
        <f t="shared" si="1"/>
        <v>103.92083333333332</v>
      </c>
      <c r="G51" s="2">
        <f t="shared" si="2"/>
        <v>92.31419496445199</v>
      </c>
      <c r="H51" s="7">
        <f t="shared" si="3"/>
        <v>1.1257297252426972</v>
      </c>
      <c r="I51" s="5">
        <f t="shared" si="4"/>
        <v>0.9651577723427289</v>
      </c>
      <c r="J51" s="1">
        <v>0.9213715559733487</v>
      </c>
      <c r="K51" s="2">
        <f t="shared" si="5"/>
        <v>1.0475228653256219</v>
      </c>
      <c r="L51" s="5">
        <f t="shared" si="6"/>
        <v>100.3</v>
      </c>
    </row>
    <row r="52" spans="1:12" ht="18.75">
      <c r="A52" s="4">
        <v>1998</v>
      </c>
      <c r="B52" s="5">
        <v>3</v>
      </c>
      <c r="C52" s="3">
        <v>51</v>
      </c>
      <c r="D52" s="8">
        <v>97.8</v>
      </c>
      <c r="E52" s="5">
        <f t="shared" si="0"/>
        <v>104.08333333333331</v>
      </c>
      <c r="F52" s="1">
        <f t="shared" si="1"/>
        <v>103.45416666666665</v>
      </c>
      <c r="G52" s="2">
        <f t="shared" si="2"/>
        <v>93.37431635104615</v>
      </c>
      <c r="H52" s="7">
        <f t="shared" si="3"/>
        <v>1.1079509945510575</v>
      </c>
      <c r="I52" s="5">
        <f t="shared" si="4"/>
        <v>0.9453461677876678</v>
      </c>
      <c r="J52" s="1">
        <v>0.9426362382396903</v>
      </c>
      <c r="K52" s="2">
        <f t="shared" si="5"/>
        <v>1.0028748412569393</v>
      </c>
      <c r="L52" s="5">
        <f t="shared" si="6"/>
        <v>97.8</v>
      </c>
    </row>
    <row r="53" spans="1:12" ht="18.75">
      <c r="A53" s="4">
        <v>1998</v>
      </c>
      <c r="B53" s="5">
        <v>4</v>
      </c>
      <c r="C53" s="3">
        <v>52</v>
      </c>
      <c r="D53" s="8">
        <v>97.8</v>
      </c>
      <c r="E53" s="5">
        <f t="shared" si="0"/>
        <v>102.82499999999999</v>
      </c>
      <c r="F53" s="1">
        <f t="shared" si="1"/>
        <v>102.86666666666665</v>
      </c>
      <c r="G53" s="2">
        <f t="shared" si="2"/>
        <v>94.43443773764031</v>
      </c>
      <c r="H53" s="7">
        <f t="shared" si="3"/>
        <v>1.0892918847301545</v>
      </c>
      <c r="I53" s="5">
        <f t="shared" si="4"/>
        <v>0.9507453013609852</v>
      </c>
      <c r="J53" s="1">
        <v>0.9458342590902205</v>
      </c>
      <c r="K53" s="2">
        <f t="shared" si="5"/>
        <v>1.005192286305519</v>
      </c>
      <c r="L53" s="5">
        <f t="shared" si="6"/>
        <v>97.79999999999998</v>
      </c>
    </row>
    <row r="54" spans="1:12" ht="18.75">
      <c r="A54" s="4">
        <v>1998</v>
      </c>
      <c r="B54" s="5">
        <v>5</v>
      </c>
      <c r="C54" s="3">
        <v>53</v>
      </c>
      <c r="D54" s="8">
        <v>109.5</v>
      </c>
      <c r="E54" s="5">
        <f t="shared" si="0"/>
        <v>102.90833333333332</v>
      </c>
      <c r="F54" s="1">
        <f t="shared" si="1"/>
        <v>103.49583333333332</v>
      </c>
      <c r="G54" s="2">
        <f t="shared" si="2"/>
        <v>95.49455912423446</v>
      </c>
      <c r="H54" s="7">
        <f t="shared" si="3"/>
        <v>1.0837877496108395</v>
      </c>
      <c r="I54" s="5">
        <f t="shared" si="4"/>
        <v>1.0580136076331577</v>
      </c>
      <c r="J54" s="1">
        <v>1.0110262035182822</v>
      </c>
      <c r="K54" s="2">
        <f t="shared" si="5"/>
        <v>1.0464749617283542</v>
      </c>
      <c r="L54" s="5">
        <f t="shared" si="6"/>
        <v>109.5</v>
      </c>
    </row>
    <row r="55" spans="1:12" ht="18.75">
      <c r="A55" s="4">
        <v>1998</v>
      </c>
      <c r="B55" s="5">
        <v>6</v>
      </c>
      <c r="C55" s="3">
        <v>54</v>
      </c>
      <c r="D55" s="8">
        <v>113.1</v>
      </c>
      <c r="E55" s="5">
        <f t="shared" si="0"/>
        <v>104.08333333333333</v>
      </c>
      <c r="F55" s="1">
        <f t="shared" si="1"/>
        <v>103.59166666666665</v>
      </c>
      <c r="G55" s="2">
        <f t="shared" si="2"/>
        <v>96.5546805108286</v>
      </c>
      <c r="H55" s="7">
        <f t="shared" si="3"/>
        <v>1.0728808393193208</v>
      </c>
      <c r="I55" s="5">
        <f t="shared" si="4"/>
        <v>1.0917866623763173</v>
      </c>
      <c r="J55" s="1">
        <v>1.1017879973794054</v>
      </c>
      <c r="K55" s="2">
        <f t="shared" si="5"/>
        <v>0.9909226320972128</v>
      </c>
      <c r="L55" s="5">
        <f t="shared" si="6"/>
        <v>113.09999999999998</v>
      </c>
    </row>
    <row r="56" spans="1:12" ht="18.75">
      <c r="A56" s="4">
        <v>1998</v>
      </c>
      <c r="B56" s="5">
        <v>7</v>
      </c>
      <c r="C56" s="3">
        <v>55</v>
      </c>
      <c r="D56" s="8">
        <v>112.5</v>
      </c>
      <c r="E56" s="5">
        <f t="shared" si="0"/>
        <v>103.09999999999998</v>
      </c>
      <c r="F56" s="1">
        <f t="shared" si="1"/>
        <v>102.76249999999999</v>
      </c>
      <c r="G56" s="2">
        <f t="shared" si="2"/>
        <v>97.61480189742277</v>
      </c>
      <c r="H56" s="7">
        <f t="shared" si="3"/>
        <v>1.052734810730719</v>
      </c>
      <c r="I56" s="5">
        <f t="shared" si="4"/>
        <v>1.094757328792118</v>
      </c>
      <c r="J56" s="1">
        <v>1.1100375205946575</v>
      </c>
      <c r="K56" s="2">
        <f t="shared" si="5"/>
        <v>0.9862345267443268</v>
      </c>
      <c r="L56" s="5">
        <f t="shared" si="6"/>
        <v>112.50000000000001</v>
      </c>
    </row>
    <row r="57" spans="1:12" ht="18.75">
      <c r="A57" s="4">
        <v>1998</v>
      </c>
      <c r="B57" s="5">
        <v>8</v>
      </c>
      <c r="C57" s="3">
        <v>56</v>
      </c>
      <c r="D57" s="8">
        <v>123.8</v>
      </c>
      <c r="E57" s="5">
        <f t="shared" si="0"/>
        <v>102.425</v>
      </c>
      <c r="F57" s="1">
        <f t="shared" si="1"/>
        <v>102.95416666666667</v>
      </c>
      <c r="G57" s="2">
        <f t="shared" si="2"/>
        <v>98.67492328401693</v>
      </c>
      <c r="H57" s="7">
        <f t="shared" si="3"/>
        <v>1.0433670809181452</v>
      </c>
      <c r="I57" s="5">
        <f t="shared" si="4"/>
        <v>1.2024768303047473</v>
      </c>
      <c r="J57" s="1">
        <v>1.1705240758475008</v>
      </c>
      <c r="K57" s="2">
        <f t="shared" si="5"/>
        <v>1.0272978190851063</v>
      </c>
      <c r="L57" s="5">
        <f t="shared" si="6"/>
        <v>123.79999999999998</v>
      </c>
    </row>
    <row r="58" spans="1:12" ht="18.75">
      <c r="A58" s="4">
        <v>1998</v>
      </c>
      <c r="B58" s="5">
        <v>9</v>
      </c>
      <c r="C58" s="3">
        <v>57</v>
      </c>
      <c r="D58" s="8">
        <v>98.8</v>
      </c>
      <c r="E58" s="5">
        <f t="shared" si="0"/>
        <v>103.48333333333333</v>
      </c>
      <c r="F58" s="1">
        <f t="shared" si="1"/>
        <v>104.28333333333333</v>
      </c>
      <c r="G58" s="2">
        <f t="shared" si="2"/>
        <v>99.73504467061107</v>
      </c>
      <c r="H58" s="7">
        <f t="shared" si="3"/>
        <v>1.045603716103438</v>
      </c>
      <c r="I58" s="5">
        <f t="shared" si="4"/>
        <v>0.9474188908422566</v>
      </c>
      <c r="J58" s="1">
        <v>1.0932789429298795</v>
      </c>
      <c r="K58" s="2">
        <f t="shared" si="5"/>
        <v>0.866584778723779</v>
      </c>
      <c r="L58" s="5">
        <f t="shared" si="6"/>
        <v>98.79999999999998</v>
      </c>
    </row>
    <row r="59" spans="1:12" ht="18.75">
      <c r="A59" s="4">
        <v>1998</v>
      </c>
      <c r="B59" s="5">
        <v>10</v>
      </c>
      <c r="C59" s="3">
        <v>58</v>
      </c>
      <c r="D59" s="8">
        <v>100.3</v>
      </c>
      <c r="E59" s="5">
        <f t="shared" si="0"/>
        <v>105.08333333333331</v>
      </c>
      <c r="F59" s="1">
        <f t="shared" si="1"/>
        <v>106.08333333333331</v>
      </c>
      <c r="G59" s="2">
        <f t="shared" si="2"/>
        <v>100.79516605720524</v>
      </c>
      <c r="H59" s="7">
        <f t="shared" si="3"/>
        <v>1.0524644929214844</v>
      </c>
      <c r="I59" s="5">
        <f t="shared" si="4"/>
        <v>0.9454831107619798</v>
      </c>
      <c r="J59" s="1">
        <v>0.9594237519686827</v>
      </c>
      <c r="K59" s="2">
        <f t="shared" si="5"/>
        <v>0.9854697768550158</v>
      </c>
      <c r="L59" s="5">
        <f t="shared" si="6"/>
        <v>100.3</v>
      </c>
    </row>
    <row r="60" spans="1:12" ht="18.75">
      <c r="A60" s="4">
        <v>1998</v>
      </c>
      <c r="B60" s="5">
        <v>11</v>
      </c>
      <c r="C60" s="3">
        <v>59</v>
      </c>
      <c r="D60" s="8">
        <v>100.3</v>
      </c>
      <c r="E60" s="5">
        <f t="shared" si="0"/>
        <v>107.08333333333331</v>
      </c>
      <c r="F60" s="1">
        <f t="shared" si="1"/>
        <v>108.55416666666665</v>
      </c>
      <c r="G60" s="2">
        <f t="shared" si="2"/>
        <v>101.8552874437994</v>
      </c>
      <c r="H60" s="7">
        <f t="shared" si="3"/>
        <v>1.0657685957301282</v>
      </c>
      <c r="I60" s="5">
        <f t="shared" si="4"/>
        <v>0.9239626914366869</v>
      </c>
      <c r="J60" s="1">
        <v>0.883398512442458</v>
      </c>
      <c r="K60" s="2">
        <f t="shared" si="5"/>
        <v>1.0459183238627776</v>
      </c>
      <c r="L60" s="5">
        <f t="shared" si="6"/>
        <v>100.29999999999998</v>
      </c>
    </row>
    <row r="61" spans="1:12" ht="18.75">
      <c r="A61" s="4">
        <v>1998</v>
      </c>
      <c r="B61" s="5">
        <v>12</v>
      </c>
      <c r="C61" s="3">
        <v>60</v>
      </c>
      <c r="D61" s="8">
        <v>85.5</v>
      </c>
      <c r="E61" s="5">
        <f t="shared" si="0"/>
        <v>110.02499999999998</v>
      </c>
      <c r="F61" s="1">
        <f t="shared" si="1"/>
        <v>111.99166666666665</v>
      </c>
      <c r="G61" s="2">
        <f t="shared" si="2"/>
        <v>102.91540883039355</v>
      </c>
      <c r="H61" s="7">
        <f t="shared" si="3"/>
        <v>1.0881914374088621</v>
      </c>
      <c r="I61" s="5">
        <f t="shared" si="4"/>
        <v>0.7634496614331425</v>
      </c>
      <c r="J61" s="1">
        <v>0.894773199642009</v>
      </c>
      <c r="K61" s="2">
        <f t="shared" si="5"/>
        <v>0.8532325976443998</v>
      </c>
      <c r="L61" s="5">
        <f t="shared" si="6"/>
        <v>85.5</v>
      </c>
    </row>
    <row r="62" spans="1:12" ht="18.75">
      <c r="A62" s="4">
        <v>1999</v>
      </c>
      <c r="B62" s="5">
        <v>1</v>
      </c>
      <c r="C62" s="3">
        <v>61</v>
      </c>
      <c r="D62" s="8">
        <v>89.4</v>
      </c>
      <c r="E62" s="5">
        <f t="shared" si="0"/>
        <v>113.95833333333333</v>
      </c>
      <c r="F62" s="1">
        <f t="shared" si="1"/>
        <v>115.82916666666667</v>
      </c>
      <c r="G62" s="2">
        <f t="shared" si="2"/>
        <v>103.97553021698769</v>
      </c>
      <c r="H62" s="7">
        <f t="shared" si="3"/>
        <v>1.1140040971653762</v>
      </c>
      <c r="I62" s="5">
        <f t="shared" si="4"/>
        <v>0.7718263246879384</v>
      </c>
      <c r="J62" s="1">
        <v>0.965522623991397</v>
      </c>
      <c r="K62" s="2">
        <f t="shared" si="5"/>
        <v>0.7993870941079217</v>
      </c>
      <c r="L62" s="5">
        <f t="shared" si="6"/>
        <v>89.4</v>
      </c>
    </row>
    <row r="63" spans="1:12" ht="18.75">
      <c r="A63" s="4">
        <v>1999</v>
      </c>
      <c r="B63" s="5">
        <v>2</v>
      </c>
      <c r="C63" s="3">
        <v>62</v>
      </c>
      <c r="D63" s="8">
        <v>113</v>
      </c>
      <c r="E63" s="5">
        <f t="shared" si="0"/>
        <v>117.7</v>
      </c>
      <c r="F63" s="1">
        <f t="shared" si="1"/>
        <v>119.60416666666666</v>
      </c>
      <c r="G63" s="2">
        <f t="shared" si="2"/>
        <v>105.03565160358185</v>
      </c>
      <c r="H63" s="7">
        <f t="shared" si="3"/>
        <v>1.1387006682080505</v>
      </c>
      <c r="I63" s="5">
        <f t="shared" si="4"/>
        <v>0.9447831388259886</v>
      </c>
      <c r="J63" s="1">
        <v>0.9213715559733487</v>
      </c>
      <c r="K63" s="2">
        <f t="shared" si="5"/>
        <v>1.0254094916441256</v>
      </c>
      <c r="L63" s="5">
        <f t="shared" si="6"/>
        <v>112.99999999999999</v>
      </c>
    </row>
    <row r="64" spans="1:12" ht="18.75">
      <c r="A64" s="4">
        <v>1999</v>
      </c>
      <c r="B64" s="5">
        <v>3</v>
      </c>
      <c r="C64" s="3">
        <v>63</v>
      </c>
      <c r="D64" s="8">
        <v>117</v>
      </c>
      <c r="E64" s="5">
        <f t="shared" si="0"/>
        <v>121.50833333333333</v>
      </c>
      <c r="F64" s="1">
        <f t="shared" si="1"/>
        <v>124.09166666666667</v>
      </c>
      <c r="G64" s="2">
        <f t="shared" si="2"/>
        <v>106.095772990176</v>
      </c>
      <c r="H64" s="7">
        <f t="shared" si="3"/>
        <v>1.1696193276065485</v>
      </c>
      <c r="I64" s="5">
        <f t="shared" si="4"/>
        <v>0.9428513867436706</v>
      </c>
      <c r="J64" s="1">
        <v>0.9426362382396903</v>
      </c>
      <c r="K64" s="2">
        <f t="shared" si="5"/>
        <v>1.0002282412825356</v>
      </c>
      <c r="L64" s="5">
        <f t="shared" si="6"/>
        <v>117</v>
      </c>
    </row>
    <row r="65" spans="1:12" ht="18.75">
      <c r="A65" s="4">
        <v>1999</v>
      </c>
      <c r="B65" s="5">
        <v>4</v>
      </c>
      <c r="C65" s="3">
        <v>64</v>
      </c>
      <c r="D65" s="8">
        <v>121.8</v>
      </c>
      <c r="E65" s="5">
        <f t="shared" si="0"/>
        <v>126.675</v>
      </c>
      <c r="F65" s="1">
        <f t="shared" si="1"/>
        <v>127.71666666666667</v>
      </c>
      <c r="G65" s="2">
        <f t="shared" si="2"/>
        <v>107.15589437677016</v>
      </c>
      <c r="H65" s="7">
        <f t="shared" si="3"/>
        <v>1.1918771935923833</v>
      </c>
      <c r="I65" s="5">
        <f t="shared" si="4"/>
        <v>0.9536734960198355</v>
      </c>
      <c r="J65" s="1">
        <v>0.9458342590902205</v>
      </c>
      <c r="K65" s="2">
        <f t="shared" si="5"/>
        <v>1.0082881719014445</v>
      </c>
      <c r="L65" s="5">
        <f t="shared" si="6"/>
        <v>121.80000000000001</v>
      </c>
    </row>
    <row r="66" spans="1:12" ht="18.75">
      <c r="A66" s="4">
        <v>1999</v>
      </c>
      <c r="B66" s="5">
        <v>5</v>
      </c>
      <c r="C66" s="3">
        <v>65</v>
      </c>
      <c r="D66" s="8">
        <v>144.8</v>
      </c>
      <c r="E66" s="5">
        <f t="shared" si="0"/>
        <v>128.75833333333333</v>
      </c>
      <c r="F66" s="1">
        <f t="shared" si="1"/>
        <v>128.73749999999998</v>
      </c>
      <c r="G66" s="2">
        <f t="shared" si="2"/>
        <v>108.21601576336433</v>
      </c>
      <c r="H66" s="7">
        <f t="shared" si="3"/>
        <v>1.189634446360601</v>
      </c>
      <c r="I66" s="5">
        <f t="shared" si="4"/>
        <v>1.1247693950869018</v>
      </c>
      <c r="J66" s="1">
        <v>1.0110262035182822</v>
      </c>
      <c r="K66" s="2">
        <f t="shared" si="5"/>
        <v>1.1125027137504482</v>
      </c>
      <c r="L66" s="5">
        <f t="shared" si="6"/>
        <v>144.8</v>
      </c>
    </row>
    <row r="67" spans="1:12" ht="18.75">
      <c r="A67" s="4">
        <v>1999</v>
      </c>
      <c r="B67" s="5">
        <v>6</v>
      </c>
      <c r="C67" s="3">
        <v>66</v>
      </c>
      <c r="D67" s="8">
        <v>160.3</v>
      </c>
      <c r="E67" s="5">
        <f t="shared" si="0"/>
        <v>128.71666666666664</v>
      </c>
      <c r="F67" s="1">
        <f t="shared" si="1"/>
        <v>129.72916666666663</v>
      </c>
      <c r="G67" s="2">
        <f t="shared" si="2"/>
        <v>109.27613714995847</v>
      </c>
      <c r="H67" s="7">
        <f t="shared" si="3"/>
        <v>1.1871683063672052</v>
      </c>
      <c r="I67" s="5">
        <f t="shared" si="4"/>
        <v>1.2356511964027626</v>
      </c>
      <c r="J67" s="1">
        <v>1.1017879973794054</v>
      </c>
      <c r="K67" s="2">
        <f t="shared" si="5"/>
        <v>1.1214963308202213</v>
      </c>
      <c r="L67" s="5">
        <f t="shared" si="6"/>
        <v>160.3</v>
      </c>
    </row>
    <row r="68" spans="1:12" ht="18.75">
      <c r="A68" s="4">
        <v>1999</v>
      </c>
      <c r="B68" s="5">
        <v>7</v>
      </c>
      <c r="C68" s="3">
        <v>67</v>
      </c>
      <c r="D68" s="8">
        <v>157.4</v>
      </c>
      <c r="E68" s="5">
        <f t="shared" si="0"/>
        <v>130.74166666666665</v>
      </c>
      <c r="F68" s="1">
        <f t="shared" si="1"/>
        <v>132.12083333333334</v>
      </c>
      <c r="G68" s="2">
        <f t="shared" si="2"/>
        <v>110.33625853655263</v>
      </c>
      <c r="H68" s="7">
        <f t="shared" si="3"/>
        <v>1.1974380415442836</v>
      </c>
      <c r="I68" s="5">
        <f t="shared" si="4"/>
        <v>1.19133369075026</v>
      </c>
      <c r="J68" s="1">
        <v>1.1100375205946575</v>
      </c>
      <c r="K68" s="2">
        <f t="shared" si="5"/>
        <v>1.0732373173404548</v>
      </c>
      <c r="L68" s="5">
        <f t="shared" si="6"/>
        <v>157.4</v>
      </c>
    </row>
    <row r="69" spans="1:12" ht="18.75">
      <c r="A69" s="4">
        <v>1999</v>
      </c>
      <c r="B69" s="5">
        <v>8</v>
      </c>
      <c r="C69" s="3">
        <v>68</v>
      </c>
      <c r="D69" s="8">
        <v>169.5</v>
      </c>
      <c r="E69" s="5">
        <f t="shared" si="0"/>
        <v>133.5</v>
      </c>
      <c r="F69" s="1">
        <f t="shared" si="1"/>
        <v>134</v>
      </c>
      <c r="G69" s="2">
        <f t="shared" si="2"/>
        <v>111.39637992314678</v>
      </c>
      <c r="H69" s="7">
        <f t="shared" si="3"/>
        <v>1.2029116214768167</v>
      </c>
      <c r="I69" s="5">
        <f t="shared" si="4"/>
        <v>1.2649253731343284</v>
      </c>
      <c r="J69" s="1">
        <v>1.1705240758475008</v>
      </c>
      <c r="K69" s="2">
        <f t="shared" si="5"/>
        <v>1.080648744639001</v>
      </c>
      <c r="L69" s="5">
        <f t="shared" si="6"/>
        <v>169.50000000000003</v>
      </c>
    </row>
    <row r="70" spans="1:12" ht="18.75">
      <c r="A70" s="4">
        <v>1999</v>
      </c>
      <c r="B70" s="5">
        <v>9</v>
      </c>
      <c r="C70" s="3">
        <v>69</v>
      </c>
      <c r="D70" s="8">
        <v>160.8</v>
      </c>
      <c r="E70" s="5">
        <f t="shared" si="0"/>
        <v>134.5</v>
      </c>
      <c r="F70" s="1">
        <f t="shared" si="1"/>
        <v>135.10833333333335</v>
      </c>
      <c r="G70" s="2">
        <f t="shared" si="2"/>
        <v>112.45650130974094</v>
      </c>
      <c r="H70" s="7">
        <f t="shared" si="3"/>
        <v>1.201427500942805</v>
      </c>
      <c r="I70" s="5">
        <f t="shared" si="4"/>
        <v>1.1901560476161104</v>
      </c>
      <c r="J70" s="1">
        <v>1.0932789429298795</v>
      </c>
      <c r="K70" s="2">
        <f t="shared" si="5"/>
        <v>1.0886115161301926</v>
      </c>
      <c r="L70" s="5">
        <f t="shared" si="6"/>
        <v>160.79999999999998</v>
      </c>
    </row>
    <row r="71" spans="1:12" ht="18.75">
      <c r="A71" s="4">
        <v>1999</v>
      </c>
      <c r="B71" s="5">
        <v>10</v>
      </c>
      <c r="C71" s="3">
        <v>70</v>
      </c>
      <c r="D71" s="8">
        <v>125.3</v>
      </c>
      <c r="E71" s="5">
        <f t="shared" si="0"/>
        <v>135.71666666666667</v>
      </c>
      <c r="F71" s="1">
        <f t="shared" si="1"/>
        <v>136.21666666666664</v>
      </c>
      <c r="G71" s="2">
        <f t="shared" si="2"/>
        <v>113.51662269633509</v>
      </c>
      <c r="H71" s="7">
        <f t="shared" si="3"/>
        <v>1.1999711005414224</v>
      </c>
      <c r="I71" s="5">
        <f t="shared" si="4"/>
        <v>0.9198580692524166</v>
      </c>
      <c r="J71" s="1">
        <v>0.9594237519686827</v>
      </c>
      <c r="K71" s="2">
        <f t="shared" si="5"/>
        <v>0.9587609931116677</v>
      </c>
      <c r="L71" s="5">
        <f t="shared" si="6"/>
        <v>125.3</v>
      </c>
    </row>
    <row r="72" spans="1:12" ht="18.75">
      <c r="A72" s="4">
        <v>1999</v>
      </c>
      <c r="B72" s="5">
        <v>11</v>
      </c>
      <c r="C72" s="3">
        <v>71</v>
      </c>
      <c r="D72" s="8">
        <v>99.8</v>
      </c>
      <c r="E72" s="5">
        <f t="shared" si="0"/>
        <v>136.71666666666664</v>
      </c>
      <c r="F72" s="1">
        <f t="shared" si="1"/>
        <v>135.98749999999995</v>
      </c>
      <c r="G72" s="2">
        <f t="shared" si="2"/>
        <v>114.57674408292925</v>
      </c>
      <c r="H72" s="7">
        <f t="shared" si="3"/>
        <v>1.1868682522656941</v>
      </c>
      <c r="I72" s="5">
        <f t="shared" si="4"/>
        <v>0.73389098262708</v>
      </c>
      <c r="J72" s="1">
        <v>0.883398512442458</v>
      </c>
      <c r="K72" s="2">
        <f t="shared" si="5"/>
        <v>0.8307586805845832</v>
      </c>
      <c r="L72" s="5">
        <f t="shared" si="6"/>
        <v>99.80000000000001</v>
      </c>
    </row>
    <row r="73" spans="1:12" ht="18.75">
      <c r="A73" s="4">
        <v>1999</v>
      </c>
      <c r="B73" s="5">
        <v>12</v>
      </c>
      <c r="C73" s="3">
        <v>72</v>
      </c>
      <c r="D73" s="8">
        <v>109.8</v>
      </c>
      <c r="E73" s="5">
        <f aca="true" t="shared" si="7" ref="E73:E136">SUM(D67:D78)/12</f>
        <v>135.2583333333333</v>
      </c>
      <c r="F73" s="1">
        <f aca="true" t="shared" si="8" ref="F73:F136">AVERAGE(E73:E74)</f>
        <v>133.96249999999998</v>
      </c>
      <c r="G73" s="2">
        <f aca="true" t="shared" si="9" ref="G73:G136">$E$199+$E$198*C73</f>
        <v>115.6368654695234</v>
      </c>
      <c r="H73" s="7">
        <f aca="true" t="shared" si="10" ref="H73:H136">F73/G73</f>
        <v>1.1584757114962303</v>
      </c>
      <c r="I73" s="5">
        <f aca="true" t="shared" si="11" ref="I73:I136">D73/F73</f>
        <v>0.8196323598021835</v>
      </c>
      <c r="J73" s="1">
        <v>0.894773199642009</v>
      </c>
      <c r="K73" s="2">
        <f aca="true" t="shared" si="12" ref="K73:K136">I73/J73</f>
        <v>0.9160224737733667</v>
      </c>
      <c r="L73" s="5">
        <f aca="true" t="shared" si="13" ref="L73:L136">G73*H73*J73*K73</f>
        <v>109.8</v>
      </c>
    </row>
    <row r="74" spans="1:12" ht="18.75">
      <c r="A74" s="4">
        <v>2000</v>
      </c>
      <c r="B74" s="5">
        <v>1</v>
      </c>
      <c r="C74" s="3">
        <v>73</v>
      </c>
      <c r="D74" s="8">
        <v>122.5</v>
      </c>
      <c r="E74" s="5">
        <f t="shared" si="7"/>
        <v>132.66666666666666</v>
      </c>
      <c r="F74" s="1">
        <f t="shared" si="8"/>
        <v>131.31666666666666</v>
      </c>
      <c r="G74" s="2">
        <f t="shared" si="9"/>
        <v>116.69698685611756</v>
      </c>
      <c r="H74" s="7">
        <f t="shared" si="10"/>
        <v>1.1252789828119087</v>
      </c>
      <c r="I74" s="5">
        <f t="shared" si="11"/>
        <v>0.9328594999365402</v>
      </c>
      <c r="J74" s="1">
        <v>0.965522623991397</v>
      </c>
      <c r="K74" s="2">
        <f t="shared" si="12"/>
        <v>0.9661705243945191</v>
      </c>
      <c r="L74" s="5">
        <f t="shared" si="13"/>
        <v>122.49999999999999</v>
      </c>
    </row>
    <row r="75" spans="1:12" ht="18.75">
      <c r="A75" s="4">
        <v>2000</v>
      </c>
      <c r="B75" s="5">
        <v>2</v>
      </c>
      <c r="C75" s="3">
        <v>74</v>
      </c>
      <c r="D75" s="8">
        <v>125</v>
      </c>
      <c r="E75" s="5">
        <f t="shared" si="7"/>
        <v>129.96666666666667</v>
      </c>
      <c r="F75" s="1">
        <f t="shared" si="8"/>
        <v>127.9625</v>
      </c>
      <c r="G75" s="2">
        <f t="shared" si="9"/>
        <v>117.75710824271171</v>
      </c>
      <c r="H75" s="7">
        <f t="shared" si="10"/>
        <v>1.086664761979835</v>
      </c>
      <c r="I75" s="5">
        <f t="shared" si="11"/>
        <v>0.976848686138517</v>
      </c>
      <c r="J75" s="1">
        <v>0.9213715559733487</v>
      </c>
      <c r="K75" s="2">
        <f t="shared" si="12"/>
        <v>1.0602114638828433</v>
      </c>
      <c r="L75" s="5">
        <f t="shared" si="13"/>
        <v>124.99999999999999</v>
      </c>
    </row>
    <row r="76" spans="1:12" ht="18.75">
      <c r="A76" s="4">
        <v>2000</v>
      </c>
      <c r="B76" s="5">
        <v>3</v>
      </c>
      <c r="C76" s="3">
        <v>75</v>
      </c>
      <c r="D76" s="8">
        <v>131.6</v>
      </c>
      <c r="E76" s="5">
        <f t="shared" si="7"/>
        <v>125.95833333333336</v>
      </c>
      <c r="F76" s="1">
        <f t="shared" si="8"/>
        <v>123.88333333333335</v>
      </c>
      <c r="G76" s="2">
        <f t="shared" si="9"/>
        <v>118.81722962930587</v>
      </c>
      <c r="H76" s="7">
        <f t="shared" si="10"/>
        <v>1.042637786790965</v>
      </c>
      <c r="I76" s="5">
        <f t="shared" si="11"/>
        <v>1.0622897887797658</v>
      </c>
      <c r="J76" s="1">
        <v>0.9426362382396903</v>
      </c>
      <c r="K76" s="2">
        <f t="shared" si="12"/>
        <v>1.1269350208342515</v>
      </c>
      <c r="L76" s="5">
        <f t="shared" si="13"/>
        <v>131.60000000000002</v>
      </c>
    </row>
    <row r="77" spans="1:12" ht="18.75">
      <c r="A77" s="4">
        <v>2000</v>
      </c>
      <c r="B77" s="5">
        <v>4</v>
      </c>
      <c r="C77" s="3">
        <v>76</v>
      </c>
      <c r="D77" s="8">
        <v>133.8</v>
      </c>
      <c r="E77" s="5">
        <f t="shared" si="7"/>
        <v>121.80833333333334</v>
      </c>
      <c r="F77" s="1">
        <f t="shared" si="8"/>
        <v>120.725</v>
      </c>
      <c r="G77" s="2">
        <f t="shared" si="9"/>
        <v>119.87735101590002</v>
      </c>
      <c r="H77" s="7">
        <f t="shared" si="10"/>
        <v>1.0070709685934547</v>
      </c>
      <c r="I77" s="5">
        <f t="shared" si="11"/>
        <v>1.1083039966866848</v>
      </c>
      <c r="J77" s="1">
        <v>0.9458342590902205</v>
      </c>
      <c r="K77" s="2">
        <f t="shared" si="12"/>
        <v>1.1717740037802615</v>
      </c>
      <c r="L77" s="5">
        <f t="shared" si="13"/>
        <v>133.80000000000004</v>
      </c>
    </row>
    <row r="78" spans="1:12" ht="18.75">
      <c r="A78" s="4">
        <v>2000</v>
      </c>
      <c r="B78" s="5">
        <v>5</v>
      </c>
      <c r="C78" s="3">
        <v>77</v>
      </c>
      <c r="D78" s="8">
        <v>127.3</v>
      </c>
      <c r="E78" s="5">
        <f t="shared" si="7"/>
        <v>119.64166666666667</v>
      </c>
      <c r="F78" s="1">
        <f t="shared" si="8"/>
        <v>118.9</v>
      </c>
      <c r="G78" s="2">
        <f t="shared" si="9"/>
        <v>120.93747240249418</v>
      </c>
      <c r="H78" s="7">
        <f t="shared" si="10"/>
        <v>0.9831526791322939</v>
      </c>
      <c r="I78" s="5">
        <f t="shared" si="11"/>
        <v>1.0706476030277543</v>
      </c>
      <c r="J78" s="1">
        <v>1.0110262035182822</v>
      </c>
      <c r="K78" s="2">
        <f t="shared" si="12"/>
        <v>1.0589711713722105</v>
      </c>
      <c r="L78" s="5">
        <f t="shared" si="13"/>
        <v>127.29999999999998</v>
      </c>
    </row>
    <row r="79" spans="1:12" ht="18.75">
      <c r="A79" s="4">
        <v>2000</v>
      </c>
      <c r="B79" s="5">
        <v>6</v>
      </c>
      <c r="C79" s="3">
        <v>78</v>
      </c>
      <c r="D79" s="8">
        <v>129.2</v>
      </c>
      <c r="E79" s="5">
        <f t="shared" si="7"/>
        <v>118.15833333333335</v>
      </c>
      <c r="F79" s="1">
        <f t="shared" si="8"/>
        <v>116.87500000000001</v>
      </c>
      <c r="G79" s="2">
        <f t="shared" si="9"/>
        <v>121.99759378908833</v>
      </c>
      <c r="H79" s="7">
        <f t="shared" si="10"/>
        <v>0.9580106981622576</v>
      </c>
      <c r="I79" s="5">
        <f t="shared" si="11"/>
        <v>1.1054545454545452</v>
      </c>
      <c r="J79" s="1">
        <v>1.1017879973794054</v>
      </c>
      <c r="K79" s="2">
        <f t="shared" si="12"/>
        <v>1.0033278163166242</v>
      </c>
      <c r="L79" s="5">
        <f t="shared" si="13"/>
        <v>129.2</v>
      </c>
    </row>
    <row r="80" spans="1:12" ht="18.75">
      <c r="A80" s="4">
        <v>2000</v>
      </c>
      <c r="B80" s="5">
        <v>7</v>
      </c>
      <c r="C80" s="3">
        <v>79</v>
      </c>
      <c r="D80" s="8">
        <v>125</v>
      </c>
      <c r="E80" s="5">
        <f t="shared" si="7"/>
        <v>115.59166666666668</v>
      </c>
      <c r="F80" s="1">
        <f t="shared" si="8"/>
        <v>113.71666666666668</v>
      </c>
      <c r="G80" s="2">
        <f t="shared" si="9"/>
        <v>123.05771517568249</v>
      </c>
      <c r="H80" s="7">
        <f t="shared" si="10"/>
        <v>0.9240921343641061</v>
      </c>
      <c r="I80" s="5">
        <f t="shared" si="11"/>
        <v>1.0992232155943131</v>
      </c>
      <c r="J80" s="1">
        <v>1.1100375205946575</v>
      </c>
      <c r="K80" s="2">
        <f t="shared" si="12"/>
        <v>0.9902577121946733</v>
      </c>
      <c r="L80" s="5">
        <f t="shared" si="13"/>
        <v>124.99999999999999</v>
      </c>
    </row>
    <row r="81" spans="1:12" ht="18.75">
      <c r="A81" s="4">
        <v>2000</v>
      </c>
      <c r="B81" s="5">
        <v>8</v>
      </c>
      <c r="C81" s="3">
        <v>80</v>
      </c>
      <c r="D81" s="8">
        <v>121.4</v>
      </c>
      <c r="E81" s="5">
        <f t="shared" si="7"/>
        <v>111.84166666666668</v>
      </c>
      <c r="F81" s="1">
        <f t="shared" si="8"/>
        <v>109.88333333333334</v>
      </c>
      <c r="G81" s="2">
        <f t="shared" si="9"/>
        <v>124.11783656227664</v>
      </c>
      <c r="H81" s="7">
        <f t="shared" si="10"/>
        <v>0.8853146040633646</v>
      </c>
      <c r="I81" s="5">
        <f t="shared" si="11"/>
        <v>1.104808129834673</v>
      </c>
      <c r="J81" s="1">
        <v>1.1705240758475008</v>
      </c>
      <c r="K81" s="2">
        <f t="shared" si="12"/>
        <v>0.9438576725000319</v>
      </c>
      <c r="L81" s="5">
        <f t="shared" si="13"/>
        <v>121.39999999999998</v>
      </c>
    </row>
    <row r="82" spans="1:12" ht="18.75">
      <c r="A82" s="4">
        <v>2000</v>
      </c>
      <c r="B82" s="5">
        <v>9</v>
      </c>
      <c r="C82" s="3">
        <v>81</v>
      </c>
      <c r="D82" s="8">
        <v>111</v>
      </c>
      <c r="E82" s="5">
        <f t="shared" si="7"/>
        <v>107.925</v>
      </c>
      <c r="F82" s="1">
        <f t="shared" si="8"/>
        <v>105.30833333333334</v>
      </c>
      <c r="G82" s="2">
        <f t="shared" si="9"/>
        <v>125.1779579488708</v>
      </c>
      <c r="H82" s="7">
        <f t="shared" si="10"/>
        <v>0.8412689826458645</v>
      </c>
      <c r="I82" s="5">
        <f t="shared" si="11"/>
        <v>1.0540476378887393</v>
      </c>
      <c r="J82" s="1">
        <v>1.0932789429298795</v>
      </c>
      <c r="K82" s="2">
        <f t="shared" si="12"/>
        <v>0.9641159236671987</v>
      </c>
      <c r="L82" s="5">
        <f t="shared" si="13"/>
        <v>110.99999999999999</v>
      </c>
    </row>
    <row r="83" spans="1:12" ht="18.75">
      <c r="A83" s="4">
        <v>2000</v>
      </c>
      <c r="B83" s="5">
        <v>10</v>
      </c>
      <c r="C83" s="3">
        <v>82</v>
      </c>
      <c r="D83" s="8">
        <v>99.3</v>
      </c>
      <c r="E83" s="5">
        <f t="shared" si="7"/>
        <v>102.69166666666666</v>
      </c>
      <c r="F83" s="1">
        <f t="shared" si="8"/>
        <v>99.48333333333332</v>
      </c>
      <c r="G83" s="2">
        <f t="shared" si="9"/>
        <v>126.23807933546496</v>
      </c>
      <c r="H83" s="7">
        <f t="shared" si="10"/>
        <v>0.788061208290142</v>
      </c>
      <c r="I83" s="5">
        <f t="shared" si="11"/>
        <v>0.9981571452504608</v>
      </c>
      <c r="J83" s="1">
        <v>0.9594237519686827</v>
      </c>
      <c r="K83" s="2">
        <f t="shared" si="12"/>
        <v>1.0403715180099506</v>
      </c>
      <c r="L83" s="5">
        <f t="shared" si="13"/>
        <v>99.29999999999998</v>
      </c>
    </row>
    <row r="84" spans="1:12" ht="18.75">
      <c r="A84" s="4">
        <v>2000</v>
      </c>
      <c r="B84" s="5">
        <v>11</v>
      </c>
      <c r="C84" s="3">
        <v>83</v>
      </c>
      <c r="D84" s="8">
        <v>82</v>
      </c>
      <c r="E84" s="5">
        <f t="shared" si="7"/>
        <v>96.27499999999998</v>
      </c>
      <c r="F84" s="1">
        <f t="shared" si="8"/>
        <v>93.3125</v>
      </c>
      <c r="G84" s="2">
        <f t="shared" si="9"/>
        <v>127.29820072205911</v>
      </c>
      <c r="H84" s="7">
        <f t="shared" si="10"/>
        <v>0.7330229293950278</v>
      </c>
      <c r="I84" s="5">
        <f t="shared" si="11"/>
        <v>0.8787675820495646</v>
      </c>
      <c r="J84" s="1">
        <v>0.883398512442458</v>
      </c>
      <c r="K84" s="2">
        <f t="shared" si="12"/>
        <v>0.9947578240990133</v>
      </c>
      <c r="L84" s="5">
        <f t="shared" si="13"/>
        <v>82</v>
      </c>
    </row>
    <row r="85" spans="1:12" ht="18.75">
      <c r="A85" s="4">
        <v>2000</v>
      </c>
      <c r="B85" s="5">
        <v>12</v>
      </c>
      <c r="C85" s="3">
        <v>84</v>
      </c>
      <c r="D85" s="8">
        <v>79</v>
      </c>
      <c r="E85" s="5">
        <f t="shared" si="7"/>
        <v>90.35000000000001</v>
      </c>
      <c r="F85" s="1">
        <f t="shared" si="8"/>
        <v>87.125</v>
      </c>
      <c r="G85" s="2">
        <f t="shared" si="9"/>
        <v>128.35832210865328</v>
      </c>
      <c r="H85" s="7">
        <f t="shared" si="10"/>
        <v>0.6787639365233371</v>
      </c>
      <c r="I85" s="5">
        <f t="shared" si="11"/>
        <v>0.9067431850789096</v>
      </c>
      <c r="J85" s="1">
        <v>0.894773199642009</v>
      </c>
      <c r="K85" s="2">
        <f t="shared" si="12"/>
        <v>1.0133776754172898</v>
      </c>
      <c r="L85" s="5">
        <f t="shared" si="13"/>
        <v>79</v>
      </c>
    </row>
    <row r="86" spans="1:12" ht="18.75">
      <c r="A86" s="4">
        <v>2001</v>
      </c>
      <c r="B86" s="5">
        <v>1</v>
      </c>
      <c r="C86" s="3">
        <v>85</v>
      </c>
      <c r="D86" s="8">
        <v>77.5</v>
      </c>
      <c r="E86" s="5">
        <f t="shared" si="7"/>
        <v>83.89999999999999</v>
      </c>
      <c r="F86" s="1">
        <f t="shared" si="8"/>
        <v>80.82916666666665</v>
      </c>
      <c r="G86" s="2">
        <f t="shared" si="9"/>
        <v>129.4184434952474</v>
      </c>
      <c r="H86" s="7">
        <f t="shared" si="10"/>
        <v>0.62455678250863</v>
      </c>
      <c r="I86" s="5">
        <f t="shared" si="11"/>
        <v>0.9588123099128822</v>
      </c>
      <c r="J86" s="1">
        <v>0.965522623991397</v>
      </c>
      <c r="K86" s="2">
        <f t="shared" si="12"/>
        <v>0.9930500705920543</v>
      </c>
      <c r="L86" s="5">
        <f t="shared" si="13"/>
        <v>77.5</v>
      </c>
    </row>
    <row r="87" spans="1:12" ht="18.75">
      <c r="A87" s="4">
        <v>2001</v>
      </c>
      <c r="B87" s="5">
        <v>2</v>
      </c>
      <c r="C87" s="3">
        <v>86</v>
      </c>
      <c r="D87" s="8">
        <v>78</v>
      </c>
      <c r="E87" s="5">
        <f t="shared" si="7"/>
        <v>77.75833333333333</v>
      </c>
      <c r="F87" s="1">
        <f t="shared" si="8"/>
        <v>75.29999999999998</v>
      </c>
      <c r="G87" s="2">
        <f t="shared" si="9"/>
        <v>130.47856488184158</v>
      </c>
      <c r="H87" s="7">
        <f t="shared" si="10"/>
        <v>0.577106286141252</v>
      </c>
      <c r="I87" s="5">
        <f t="shared" si="11"/>
        <v>1.0358565737051795</v>
      </c>
      <c r="J87" s="1">
        <v>0.9213715559733487</v>
      </c>
      <c r="K87" s="2">
        <f t="shared" si="12"/>
        <v>1.1242549946214557</v>
      </c>
      <c r="L87" s="5">
        <f t="shared" si="13"/>
        <v>78</v>
      </c>
    </row>
    <row r="88" spans="1:12" ht="18.75">
      <c r="A88" s="4">
        <v>2001</v>
      </c>
      <c r="B88" s="5">
        <v>3</v>
      </c>
      <c r="C88" s="3">
        <v>87</v>
      </c>
      <c r="D88" s="8">
        <v>68.8</v>
      </c>
      <c r="E88" s="5">
        <f t="shared" si="7"/>
        <v>72.84166666666665</v>
      </c>
      <c r="F88" s="1">
        <f t="shared" si="8"/>
        <v>70.47916666666666</v>
      </c>
      <c r="G88" s="2">
        <f t="shared" si="9"/>
        <v>131.53868626843573</v>
      </c>
      <c r="H88" s="7">
        <f t="shared" si="10"/>
        <v>0.5358056148047373</v>
      </c>
      <c r="I88" s="5">
        <f t="shared" si="11"/>
        <v>0.9761749926101094</v>
      </c>
      <c r="J88" s="1">
        <v>0.9426362382396903</v>
      </c>
      <c r="K88" s="2">
        <f t="shared" si="12"/>
        <v>1.0355797422270232</v>
      </c>
      <c r="L88" s="5">
        <f t="shared" si="13"/>
        <v>68.8</v>
      </c>
    </row>
    <row r="89" spans="1:12" ht="18.75">
      <c r="A89" s="4">
        <v>2001</v>
      </c>
      <c r="B89" s="5">
        <v>4</v>
      </c>
      <c r="C89" s="3">
        <v>88</v>
      </c>
      <c r="D89" s="8">
        <v>56.8</v>
      </c>
      <c r="E89" s="5">
        <f t="shared" si="7"/>
        <v>68.11666666666666</v>
      </c>
      <c r="F89" s="1">
        <f t="shared" si="8"/>
        <v>66.17916666666666</v>
      </c>
      <c r="G89" s="2">
        <f t="shared" si="9"/>
        <v>132.59880765502987</v>
      </c>
      <c r="H89" s="7">
        <f t="shared" si="10"/>
        <v>0.49909322592733196</v>
      </c>
      <c r="I89" s="5">
        <f t="shared" si="11"/>
        <v>0.858276144305232</v>
      </c>
      <c r="J89" s="1">
        <v>0.9458342590902205</v>
      </c>
      <c r="K89" s="2">
        <f t="shared" si="12"/>
        <v>0.907427634447066</v>
      </c>
      <c r="L89" s="5">
        <f t="shared" si="13"/>
        <v>56.8</v>
      </c>
    </row>
    <row r="90" spans="1:12" ht="18.75">
      <c r="A90" s="4">
        <v>2001</v>
      </c>
      <c r="B90" s="5">
        <v>5</v>
      </c>
      <c r="C90" s="3">
        <v>89</v>
      </c>
      <c r="D90" s="8">
        <v>56.2</v>
      </c>
      <c r="E90" s="5">
        <f t="shared" si="7"/>
        <v>64.24166666666666</v>
      </c>
      <c r="F90" s="1">
        <f t="shared" si="8"/>
        <v>62.93333333333332</v>
      </c>
      <c r="G90" s="2">
        <f t="shared" si="9"/>
        <v>133.65892904162405</v>
      </c>
      <c r="H90" s="7">
        <f t="shared" si="10"/>
        <v>0.47085019896975705</v>
      </c>
      <c r="I90" s="5">
        <f t="shared" si="11"/>
        <v>0.8930084745762714</v>
      </c>
      <c r="J90" s="1">
        <v>1.0110262035182822</v>
      </c>
      <c r="K90" s="2">
        <f t="shared" si="12"/>
        <v>0.883269366776727</v>
      </c>
      <c r="L90" s="5">
        <f t="shared" si="13"/>
        <v>56.2</v>
      </c>
    </row>
    <row r="91" spans="1:12" ht="18.75">
      <c r="A91" s="4">
        <v>2001</v>
      </c>
      <c r="B91" s="5">
        <v>6</v>
      </c>
      <c r="C91" s="3">
        <v>90</v>
      </c>
      <c r="D91" s="8">
        <v>51.8</v>
      </c>
      <c r="E91" s="5">
        <f t="shared" si="7"/>
        <v>61.62499999999999</v>
      </c>
      <c r="F91" s="1">
        <f t="shared" si="8"/>
        <v>60.74166666666666</v>
      </c>
      <c r="G91" s="2">
        <f t="shared" si="9"/>
        <v>134.7190504282182</v>
      </c>
      <c r="H91" s="7">
        <f t="shared" si="10"/>
        <v>0.45087659446524525</v>
      </c>
      <c r="I91" s="5">
        <f t="shared" si="11"/>
        <v>0.8527918781725888</v>
      </c>
      <c r="J91" s="1">
        <v>1.1017879973794054</v>
      </c>
      <c r="K91" s="2">
        <f t="shared" si="12"/>
        <v>0.774007232063653</v>
      </c>
      <c r="L91" s="5">
        <f t="shared" si="13"/>
        <v>51.8</v>
      </c>
    </row>
    <row r="92" spans="1:12" ht="18.75">
      <c r="A92" s="4">
        <v>2001</v>
      </c>
      <c r="B92" s="5">
        <v>7</v>
      </c>
      <c r="C92" s="3">
        <v>91</v>
      </c>
      <c r="D92" s="8">
        <v>51.3</v>
      </c>
      <c r="E92" s="5">
        <f t="shared" si="7"/>
        <v>59.85833333333333</v>
      </c>
      <c r="F92" s="1">
        <f t="shared" si="8"/>
        <v>58.89583333333333</v>
      </c>
      <c r="G92" s="2">
        <f t="shared" si="9"/>
        <v>135.77917181481234</v>
      </c>
      <c r="H92" s="7">
        <f t="shared" si="10"/>
        <v>0.4337619131574958</v>
      </c>
      <c r="I92" s="5">
        <f t="shared" si="11"/>
        <v>0.871029359745313</v>
      </c>
      <c r="J92" s="1">
        <v>1.1100375205946575</v>
      </c>
      <c r="K92" s="2">
        <f t="shared" si="12"/>
        <v>0.7846846107316214</v>
      </c>
      <c r="L92" s="5">
        <f t="shared" si="13"/>
        <v>51.300000000000004</v>
      </c>
    </row>
    <row r="93" spans="1:12" ht="18.75">
      <c r="A93" s="4">
        <v>2001</v>
      </c>
      <c r="B93" s="5">
        <v>8</v>
      </c>
      <c r="C93" s="3">
        <v>92</v>
      </c>
      <c r="D93" s="8">
        <v>62.4</v>
      </c>
      <c r="E93" s="5">
        <f t="shared" si="7"/>
        <v>57.93333333333333</v>
      </c>
      <c r="F93" s="1">
        <f t="shared" si="8"/>
        <v>56.704166666666666</v>
      </c>
      <c r="G93" s="2">
        <f t="shared" si="9"/>
        <v>136.83929320140652</v>
      </c>
      <c r="H93" s="7">
        <f t="shared" si="10"/>
        <v>0.41438511804651607</v>
      </c>
      <c r="I93" s="5">
        <f t="shared" si="11"/>
        <v>1.1004482327871261</v>
      </c>
      <c r="J93" s="1">
        <v>1.1705240758475008</v>
      </c>
      <c r="K93" s="2">
        <f t="shared" si="12"/>
        <v>0.9401329331823975</v>
      </c>
      <c r="L93" s="5">
        <f t="shared" si="13"/>
        <v>62.39999999999999</v>
      </c>
    </row>
    <row r="94" spans="1:12" ht="18.75">
      <c r="A94" s="4">
        <v>2001</v>
      </c>
      <c r="B94" s="5">
        <v>9</v>
      </c>
      <c r="C94" s="3">
        <v>93</v>
      </c>
      <c r="D94" s="8">
        <v>54.3</v>
      </c>
      <c r="E94" s="5">
        <f t="shared" si="7"/>
        <v>55.475</v>
      </c>
      <c r="F94" s="1">
        <f t="shared" si="8"/>
        <v>54.766666666666666</v>
      </c>
      <c r="G94" s="2">
        <f t="shared" si="9"/>
        <v>137.89941458800064</v>
      </c>
      <c r="H94" s="7">
        <f t="shared" si="10"/>
        <v>0.3971493775393605</v>
      </c>
      <c r="I94" s="5">
        <f t="shared" si="11"/>
        <v>0.9914790018259282</v>
      </c>
      <c r="J94" s="1">
        <v>1.0932789429298795</v>
      </c>
      <c r="K94" s="2">
        <f t="shared" si="12"/>
        <v>0.9068856655821638</v>
      </c>
      <c r="L94" s="5">
        <f t="shared" si="13"/>
        <v>54.300000000000004</v>
      </c>
    </row>
    <row r="95" spans="1:12" ht="18.75">
      <c r="A95" s="4">
        <v>2001</v>
      </c>
      <c r="B95" s="5">
        <v>10</v>
      </c>
      <c r="C95" s="3">
        <v>94</v>
      </c>
      <c r="D95" s="8">
        <v>52.8</v>
      </c>
      <c r="E95" s="5">
        <f t="shared" si="7"/>
        <v>54.05833333333334</v>
      </c>
      <c r="F95" s="1">
        <f t="shared" si="8"/>
        <v>53.99583333333334</v>
      </c>
      <c r="G95" s="2">
        <f t="shared" si="9"/>
        <v>138.95953597459481</v>
      </c>
      <c r="H95" s="7">
        <f t="shared" si="10"/>
        <v>0.3885723491708053</v>
      </c>
      <c r="I95" s="5">
        <f t="shared" si="11"/>
        <v>0.9778532294158498</v>
      </c>
      <c r="J95" s="1">
        <v>0.9594237519686827</v>
      </c>
      <c r="K95" s="2">
        <f t="shared" si="12"/>
        <v>1.0192089026453128</v>
      </c>
      <c r="L95" s="5">
        <f t="shared" si="13"/>
        <v>52.8</v>
      </c>
    </row>
    <row r="96" spans="1:12" ht="18.75">
      <c r="A96" s="4">
        <v>2001</v>
      </c>
      <c r="B96" s="5">
        <v>11</v>
      </c>
      <c r="C96" s="3">
        <v>95</v>
      </c>
      <c r="D96" s="8">
        <v>50.6</v>
      </c>
      <c r="E96" s="5">
        <f t="shared" si="7"/>
        <v>53.93333333333333</v>
      </c>
      <c r="F96" s="1">
        <f t="shared" si="8"/>
        <v>54.166666666666664</v>
      </c>
      <c r="G96" s="2">
        <f t="shared" si="9"/>
        <v>140.01965736118896</v>
      </c>
      <c r="H96" s="7">
        <f t="shared" si="10"/>
        <v>0.38685044434111526</v>
      </c>
      <c r="I96" s="5">
        <f t="shared" si="11"/>
        <v>0.9341538461538462</v>
      </c>
      <c r="J96" s="1">
        <v>0.883398512442458</v>
      </c>
      <c r="K96" s="2">
        <f t="shared" si="12"/>
        <v>1.0574546289092763</v>
      </c>
      <c r="L96" s="5">
        <f t="shared" si="13"/>
        <v>50.599999999999994</v>
      </c>
    </row>
    <row r="97" spans="1:12" ht="18.75">
      <c r="A97" s="4">
        <v>2001</v>
      </c>
      <c r="B97" s="5">
        <v>12</v>
      </c>
      <c r="C97" s="3">
        <v>96</v>
      </c>
      <c r="D97" s="8">
        <v>57.8</v>
      </c>
      <c r="E97" s="5">
        <f t="shared" si="7"/>
        <v>54.4</v>
      </c>
      <c r="F97" s="1">
        <f t="shared" si="8"/>
        <v>56.2625</v>
      </c>
      <c r="G97" s="2">
        <f t="shared" si="9"/>
        <v>141.0797787477831</v>
      </c>
      <c r="H97" s="7">
        <f t="shared" si="10"/>
        <v>0.39879917943863447</v>
      </c>
      <c r="I97" s="5">
        <f t="shared" si="11"/>
        <v>1.0273272606087536</v>
      </c>
      <c r="J97" s="1">
        <v>0.894773199642009</v>
      </c>
      <c r="K97" s="2">
        <f t="shared" si="12"/>
        <v>1.1481426366142597</v>
      </c>
      <c r="L97" s="5">
        <f t="shared" si="13"/>
        <v>57.800000000000004</v>
      </c>
    </row>
    <row r="98" spans="1:12" ht="18.75">
      <c r="A98" s="4">
        <v>2002</v>
      </c>
      <c r="B98" s="5">
        <v>1</v>
      </c>
      <c r="C98" s="3">
        <v>97</v>
      </c>
      <c r="D98" s="8">
        <v>54.4</v>
      </c>
      <c r="E98" s="5">
        <f t="shared" si="7"/>
        <v>58.125</v>
      </c>
      <c r="F98" s="1">
        <f t="shared" si="8"/>
        <v>59.96666666666667</v>
      </c>
      <c r="G98" s="2">
        <f t="shared" si="9"/>
        <v>142.13990013437729</v>
      </c>
      <c r="H98" s="7">
        <f t="shared" si="10"/>
        <v>0.42188482340268235</v>
      </c>
      <c r="I98" s="5">
        <f t="shared" si="11"/>
        <v>0.9071706503613118</v>
      </c>
      <c r="J98" s="1">
        <v>0.965522623991397</v>
      </c>
      <c r="K98" s="2">
        <f t="shared" si="12"/>
        <v>0.9395643642311948</v>
      </c>
      <c r="L98" s="5">
        <f t="shared" si="13"/>
        <v>54.400000000000006</v>
      </c>
    </row>
    <row r="99" spans="1:12" ht="18.75">
      <c r="A99" s="4">
        <v>2002</v>
      </c>
      <c r="B99" s="5">
        <v>2</v>
      </c>
      <c r="C99" s="3">
        <v>98</v>
      </c>
      <c r="D99" s="8">
        <v>48.5</v>
      </c>
      <c r="E99" s="5">
        <f t="shared" si="7"/>
        <v>61.80833333333333</v>
      </c>
      <c r="F99" s="1">
        <f t="shared" si="8"/>
        <v>63.608333333333334</v>
      </c>
      <c r="G99" s="2">
        <f t="shared" si="9"/>
        <v>143.20002152097143</v>
      </c>
      <c r="H99" s="7">
        <f t="shared" si="10"/>
        <v>0.44419220512489926</v>
      </c>
      <c r="I99" s="5">
        <f t="shared" si="11"/>
        <v>0.7624787108607363</v>
      </c>
      <c r="J99" s="1">
        <v>0.9213715559733487</v>
      </c>
      <c r="K99" s="2">
        <f t="shared" si="12"/>
        <v>0.8275474817054059</v>
      </c>
      <c r="L99" s="5">
        <f t="shared" si="13"/>
        <v>48.49999999999999</v>
      </c>
    </row>
    <row r="100" spans="1:12" ht="18.75">
      <c r="A100" s="4">
        <v>2002</v>
      </c>
      <c r="B100" s="5">
        <v>3</v>
      </c>
      <c r="C100" s="3">
        <v>99</v>
      </c>
      <c r="D100" s="8">
        <v>51.8</v>
      </c>
      <c r="E100" s="5">
        <f t="shared" si="7"/>
        <v>65.40833333333333</v>
      </c>
      <c r="F100" s="1">
        <f t="shared" si="8"/>
        <v>67.52083333333334</v>
      </c>
      <c r="G100" s="2">
        <f t="shared" si="9"/>
        <v>144.26014290756558</v>
      </c>
      <c r="H100" s="7">
        <f t="shared" si="10"/>
        <v>0.4680491227337629</v>
      </c>
      <c r="I100" s="5">
        <f t="shared" si="11"/>
        <v>0.7671706263498919</v>
      </c>
      <c r="J100" s="1">
        <v>0.9426362382396903</v>
      </c>
      <c r="K100" s="2">
        <f t="shared" si="12"/>
        <v>0.813856496523549</v>
      </c>
      <c r="L100" s="5">
        <f t="shared" si="13"/>
        <v>51.8</v>
      </c>
    </row>
    <row r="101" spans="1:12" ht="18.75">
      <c r="A101" s="4">
        <v>2002</v>
      </c>
      <c r="B101" s="5">
        <v>4</v>
      </c>
      <c r="C101" s="3">
        <v>100</v>
      </c>
      <c r="D101" s="8">
        <v>55.3</v>
      </c>
      <c r="E101" s="5">
        <f t="shared" si="7"/>
        <v>69.63333333333334</v>
      </c>
      <c r="F101" s="1">
        <f t="shared" si="8"/>
        <v>72.125</v>
      </c>
      <c r="G101" s="2">
        <f t="shared" si="9"/>
        <v>145.32026429415976</v>
      </c>
      <c r="H101" s="7">
        <f t="shared" si="10"/>
        <v>0.4963175669292986</v>
      </c>
      <c r="I101" s="5">
        <f t="shared" si="11"/>
        <v>0.7667244367417677</v>
      </c>
      <c r="J101" s="1">
        <v>0.9458342590902205</v>
      </c>
      <c r="K101" s="2">
        <f t="shared" si="12"/>
        <v>0.8106329722918527</v>
      </c>
      <c r="L101" s="5">
        <f t="shared" si="13"/>
        <v>55.300000000000004</v>
      </c>
    </row>
    <row r="102" spans="1:12" ht="18.75">
      <c r="A102" s="4">
        <v>2002</v>
      </c>
      <c r="B102" s="5">
        <v>5</v>
      </c>
      <c r="C102" s="3">
        <v>101</v>
      </c>
      <c r="D102" s="8">
        <v>61.8</v>
      </c>
      <c r="E102" s="5">
        <f t="shared" si="7"/>
        <v>74.61666666666667</v>
      </c>
      <c r="F102" s="1">
        <f t="shared" si="8"/>
        <v>77.125</v>
      </c>
      <c r="G102" s="2">
        <f t="shared" si="9"/>
        <v>146.3803856807539</v>
      </c>
      <c r="H102" s="7">
        <f t="shared" si="10"/>
        <v>0.5268806994962058</v>
      </c>
      <c r="I102" s="5">
        <f t="shared" si="11"/>
        <v>0.8012965964343598</v>
      </c>
      <c r="J102" s="1">
        <v>1.0110262035182822</v>
      </c>
      <c r="K102" s="2">
        <f t="shared" si="12"/>
        <v>0.7925576940003317</v>
      </c>
      <c r="L102" s="5">
        <f t="shared" si="13"/>
        <v>61.800000000000004</v>
      </c>
    </row>
    <row r="103" spans="1:12" ht="18.75">
      <c r="A103" s="4">
        <v>2002</v>
      </c>
      <c r="B103" s="5">
        <v>6</v>
      </c>
      <c r="C103" s="3">
        <v>102</v>
      </c>
      <c r="D103" s="8">
        <v>96.5</v>
      </c>
      <c r="E103" s="5">
        <f t="shared" si="7"/>
        <v>79.63333333333334</v>
      </c>
      <c r="F103" s="1">
        <f t="shared" si="8"/>
        <v>83.13333333333333</v>
      </c>
      <c r="G103" s="2">
        <f t="shared" si="9"/>
        <v>147.44050706734805</v>
      </c>
      <c r="H103" s="7">
        <f t="shared" si="10"/>
        <v>0.5638432408222768</v>
      </c>
      <c r="I103" s="5">
        <f t="shared" si="11"/>
        <v>1.1607858861267042</v>
      </c>
      <c r="J103" s="1">
        <v>1.1017879973794054</v>
      </c>
      <c r="K103" s="2">
        <f t="shared" si="12"/>
        <v>1.053547405569515</v>
      </c>
      <c r="L103" s="5">
        <f t="shared" si="13"/>
        <v>96.5</v>
      </c>
    </row>
    <row r="104" spans="1:12" ht="18.75">
      <c r="A104" s="4">
        <v>2002</v>
      </c>
      <c r="B104" s="5">
        <v>7</v>
      </c>
      <c r="C104" s="3">
        <v>103</v>
      </c>
      <c r="D104" s="8">
        <v>95.5</v>
      </c>
      <c r="E104" s="5">
        <f t="shared" si="7"/>
        <v>86.63333333333333</v>
      </c>
      <c r="F104" s="1">
        <f t="shared" si="8"/>
        <v>90</v>
      </c>
      <c r="G104" s="2">
        <f t="shared" si="9"/>
        <v>148.50062845394223</v>
      </c>
      <c r="H104" s="7">
        <f t="shared" si="10"/>
        <v>0.606058041215049</v>
      </c>
      <c r="I104" s="5">
        <f t="shared" si="11"/>
        <v>1.0611111111111111</v>
      </c>
      <c r="J104" s="1">
        <v>1.1100375205946575</v>
      </c>
      <c r="K104" s="2">
        <f t="shared" si="12"/>
        <v>0.9559236435023061</v>
      </c>
      <c r="L104" s="5">
        <f t="shared" si="13"/>
        <v>95.5</v>
      </c>
    </row>
    <row r="105" spans="1:12" ht="18.75">
      <c r="A105" s="4">
        <v>2002</v>
      </c>
      <c r="B105" s="5">
        <v>8</v>
      </c>
      <c r="C105" s="3">
        <v>104</v>
      </c>
      <c r="D105" s="8">
        <v>105.6</v>
      </c>
      <c r="E105" s="5">
        <f t="shared" si="7"/>
        <v>93.36666666666667</v>
      </c>
      <c r="F105" s="1">
        <f t="shared" si="8"/>
        <v>96.63750000000002</v>
      </c>
      <c r="G105" s="2">
        <f t="shared" si="9"/>
        <v>149.56074984053635</v>
      </c>
      <c r="H105" s="7">
        <f t="shared" si="10"/>
        <v>0.6461421201955473</v>
      </c>
      <c r="I105" s="5">
        <f t="shared" si="11"/>
        <v>1.0927435001940238</v>
      </c>
      <c r="J105" s="1">
        <v>1.1705240758475008</v>
      </c>
      <c r="K105" s="2">
        <f t="shared" si="12"/>
        <v>0.9335506400437247</v>
      </c>
      <c r="L105" s="5">
        <f t="shared" si="13"/>
        <v>105.59999999999998</v>
      </c>
    </row>
    <row r="106" spans="1:12" ht="18.75">
      <c r="A106" s="4">
        <v>2002</v>
      </c>
      <c r="B106" s="5">
        <v>9</v>
      </c>
      <c r="C106" s="3">
        <v>105</v>
      </c>
      <c r="D106" s="8">
        <v>105</v>
      </c>
      <c r="E106" s="5">
        <f t="shared" si="7"/>
        <v>99.90833333333335</v>
      </c>
      <c r="F106" s="1">
        <f t="shared" si="8"/>
        <v>103.15833333333335</v>
      </c>
      <c r="G106" s="2">
        <f t="shared" si="9"/>
        <v>150.62087122713052</v>
      </c>
      <c r="H106" s="7">
        <f t="shared" si="10"/>
        <v>0.684887376449805</v>
      </c>
      <c r="I106" s="5">
        <f t="shared" si="11"/>
        <v>1.0178528152516357</v>
      </c>
      <c r="J106" s="1">
        <v>1.0932789429298795</v>
      </c>
      <c r="K106" s="2">
        <f t="shared" si="12"/>
        <v>0.9310092559945322</v>
      </c>
      <c r="L106" s="5">
        <f t="shared" si="13"/>
        <v>105</v>
      </c>
    </row>
    <row r="107" spans="1:12" ht="18.75">
      <c r="A107" s="4">
        <v>2002</v>
      </c>
      <c r="B107" s="5">
        <v>10</v>
      </c>
      <c r="C107" s="3">
        <v>106</v>
      </c>
      <c r="D107" s="8">
        <v>112.6</v>
      </c>
      <c r="E107" s="5">
        <f t="shared" si="7"/>
        <v>106.40833333333335</v>
      </c>
      <c r="F107" s="1">
        <f t="shared" si="8"/>
        <v>109.5125</v>
      </c>
      <c r="G107" s="2">
        <f t="shared" si="9"/>
        <v>151.68099261372467</v>
      </c>
      <c r="H107" s="7">
        <f t="shared" si="10"/>
        <v>0.7219922424880736</v>
      </c>
      <c r="I107" s="5">
        <f t="shared" si="11"/>
        <v>1.0281931286382833</v>
      </c>
      <c r="J107" s="1">
        <v>0.9594237519686827</v>
      </c>
      <c r="K107" s="2">
        <f t="shared" si="12"/>
        <v>1.071677792558804</v>
      </c>
      <c r="L107" s="5">
        <f t="shared" si="13"/>
        <v>112.6</v>
      </c>
    </row>
    <row r="108" spans="1:12" ht="18.75">
      <c r="A108" s="4">
        <v>2002</v>
      </c>
      <c r="B108" s="5">
        <v>11</v>
      </c>
      <c r="C108" s="3">
        <v>107</v>
      </c>
      <c r="D108" s="8">
        <v>110.8</v>
      </c>
      <c r="E108" s="5">
        <f t="shared" si="7"/>
        <v>112.61666666666666</v>
      </c>
      <c r="F108" s="1">
        <f t="shared" si="8"/>
        <v>116.08333333333333</v>
      </c>
      <c r="G108" s="2">
        <f t="shared" si="9"/>
        <v>152.74111400031882</v>
      </c>
      <c r="H108" s="7">
        <f t="shared" si="10"/>
        <v>0.7600005675818956</v>
      </c>
      <c r="I108" s="5">
        <f t="shared" si="11"/>
        <v>0.95448671931084</v>
      </c>
      <c r="J108" s="1">
        <v>0.883398512442458</v>
      </c>
      <c r="K108" s="2">
        <f t="shared" si="12"/>
        <v>1.0804712775345684</v>
      </c>
      <c r="L108" s="5">
        <f t="shared" si="13"/>
        <v>110.79999999999998</v>
      </c>
    </row>
    <row r="109" spans="1:12" ht="18.75">
      <c r="A109" s="4">
        <v>2002</v>
      </c>
      <c r="B109" s="5">
        <v>12</v>
      </c>
      <c r="C109" s="3">
        <v>108</v>
      </c>
      <c r="D109" s="8">
        <v>141.8</v>
      </c>
      <c r="E109" s="5">
        <f t="shared" si="7"/>
        <v>119.55</v>
      </c>
      <c r="F109" s="1">
        <f t="shared" si="8"/>
        <v>122.02916666666667</v>
      </c>
      <c r="G109" s="2">
        <f t="shared" si="9"/>
        <v>153.801235386913</v>
      </c>
      <c r="H109" s="7">
        <f t="shared" si="10"/>
        <v>0.7934212385204948</v>
      </c>
      <c r="I109" s="5">
        <f t="shared" si="11"/>
        <v>1.1620172772902653</v>
      </c>
      <c r="J109" s="1">
        <v>0.894773199642009</v>
      </c>
      <c r="K109" s="2">
        <f t="shared" si="12"/>
        <v>1.2986724208494156</v>
      </c>
      <c r="L109" s="5">
        <f t="shared" si="13"/>
        <v>141.79999999999998</v>
      </c>
    </row>
    <row r="110" spans="1:12" ht="18.75">
      <c r="A110" s="4">
        <v>2003</v>
      </c>
      <c r="B110" s="5">
        <v>1</v>
      </c>
      <c r="C110" s="3">
        <v>109</v>
      </c>
      <c r="D110" s="8">
        <v>135.2</v>
      </c>
      <c r="E110" s="5">
        <f t="shared" si="7"/>
        <v>124.50833333333333</v>
      </c>
      <c r="F110" s="1">
        <f t="shared" si="8"/>
        <v>126.97916666666666</v>
      </c>
      <c r="G110" s="2">
        <f t="shared" si="9"/>
        <v>154.86135677350714</v>
      </c>
      <c r="H110" s="7">
        <f t="shared" si="10"/>
        <v>0.819953856224961</v>
      </c>
      <c r="I110" s="5">
        <f t="shared" si="11"/>
        <v>1.0647415914684166</v>
      </c>
      <c r="J110" s="1">
        <v>0.965522623991397</v>
      </c>
      <c r="K110" s="2">
        <f t="shared" si="12"/>
        <v>1.1027619291476112</v>
      </c>
      <c r="L110" s="5">
        <f t="shared" si="13"/>
        <v>135.19999999999996</v>
      </c>
    </row>
    <row r="111" spans="1:12" ht="18.75">
      <c r="A111" s="4">
        <v>2003</v>
      </c>
      <c r="B111" s="5">
        <v>2</v>
      </c>
      <c r="C111" s="3">
        <v>110</v>
      </c>
      <c r="D111" s="8">
        <v>127</v>
      </c>
      <c r="E111" s="5">
        <f t="shared" si="7"/>
        <v>129.45</v>
      </c>
      <c r="F111" s="1">
        <f t="shared" si="8"/>
        <v>131.5</v>
      </c>
      <c r="G111" s="2">
        <f t="shared" si="9"/>
        <v>155.9214781601013</v>
      </c>
      <c r="H111" s="7">
        <f t="shared" si="10"/>
        <v>0.8433732257526115</v>
      </c>
      <c r="I111" s="5">
        <f t="shared" si="11"/>
        <v>0.9657794676806084</v>
      </c>
      <c r="J111" s="1">
        <v>0.9213715559733487</v>
      </c>
      <c r="K111" s="2">
        <f t="shared" si="12"/>
        <v>1.0481976151959094</v>
      </c>
      <c r="L111" s="5">
        <f t="shared" si="13"/>
        <v>127.00000000000001</v>
      </c>
    </row>
    <row r="112" spans="1:12" ht="18.75">
      <c r="A112" s="4">
        <v>2003</v>
      </c>
      <c r="B112" s="5">
        <v>3</v>
      </c>
      <c r="C112" s="3">
        <v>111</v>
      </c>
      <c r="D112" s="8">
        <v>129.8</v>
      </c>
      <c r="E112" s="5">
        <f t="shared" si="7"/>
        <v>133.54999999999998</v>
      </c>
      <c r="F112" s="1">
        <f t="shared" si="8"/>
        <v>135.11249999999998</v>
      </c>
      <c r="G112" s="2">
        <f t="shared" si="9"/>
        <v>156.98159954669546</v>
      </c>
      <c r="H112" s="7">
        <f t="shared" si="10"/>
        <v>0.8606900451400336</v>
      </c>
      <c r="I112" s="5">
        <f t="shared" si="11"/>
        <v>0.9606809140531041</v>
      </c>
      <c r="J112" s="1">
        <v>0.9426362382396903</v>
      </c>
      <c r="K112" s="2">
        <f t="shared" si="12"/>
        <v>1.019142777543871</v>
      </c>
      <c r="L112" s="5">
        <f t="shared" si="13"/>
        <v>129.8</v>
      </c>
    </row>
    <row r="113" spans="1:12" ht="18.75">
      <c r="A113" s="4">
        <v>2003</v>
      </c>
      <c r="B113" s="5">
        <v>4</v>
      </c>
      <c r="C113" s="3">
        <v>112</v>
      </c>
      <c r="D113" s="8">
        <v>129.8</v>
      </c>
      <c r="E113" s="5">
        <f t="shared" si="7"/>
        <v>136.67499999999998</v>
      </c>
      <c r="F113" s="1">
        <f t="shared" si="8"/>
        <v>136.39999999999998</v>
      </c>
      <c r="G113" s="2">
        <f t="shared" si="9"/>
        <v>158.0417209332896</v>
      </c>
      <c r="H113" s="7">
        <f t="shared" si="10"/>
        <v>0.8630632417472552</v>
      </c>
      <c r="I113" s="5">
        <f t="shared" si="11"/>
        <v>0.9516129032258067</v>
      </c>
      <c r="J113" s="1">
        <v>0.9458342590902205</v>
      </c>
      <c r="K113" s="2">
        <f t="shared" si="12"/>
        <v>1.0061095737229317</v>
      </c>
      <c r="L113" s="5">
        <f t="shared" si="13"/>
        <v>129.8</v>
      </c>
    </row>
    <row r="114" spans="1:12" ht="18.75">
      <c r="A114" s="4">
        <v>2003</v>
      </c>
      <c r="B114" s="5">
        <v>5</v>
      </c>
      <c r="C114" s="3">
        <v>113</v>
      </c>
      <c r="D114" s="8">
        <v>145</v>
      </c>
      <c r="E114" s="5">
        <f t="shared" si="7"/>
        <v>136.12499999999997</v>
      </c>
      <c r="F114" s="1">
        <f t="shared" si="8"/>
        <v>135.47916666666663</v>
      </c>
      <c r="G114" s="2">
        <f t="shared" si="9"/>
        <v>159.10184231988376</v>
      </c>
      <c r="H114" s="7">
        <f t="shared" si="10"/>
        <v>0.8515248138627941</v>
      </c>
      <c r="I114" s="5">
        <f t="shared" si="11"/>
        <v>1.070275257573428</v>
      </c>
      <c r="J114" s="1">
        <v>1.0110262035182822</v>
      </c>
      <c r="K114" s="2">
        <f t="shared" si="12"/>
        <v>1.0586028866996369</v>
      </c>
      <c r="L114" s="5">
        <f t="shared" si="13"/>
        <v>145.00000000000003</v>
      </c>
    </row>
    <row r="115" spans="1:12" ht="18.75">
      <c r="A115" s="4">
        <v>2003</v>
      </c>
      <c r="B115" s="5">
        <v>6</v>
      </c>
      <c r="C115" s="3">
        <v>114</v>
      </c>
      <c r="D115" s="8">
        <v>156</v>
      </c>
      <c r="E115" s="5">
        <f t="shared" si="7"/>
        <v>134.83333333333331</v>
      </c>
      <c r="F115" s="1">
        <f t="shared" si="8"/>
        <v>132.71666666666664</v>
      </c>
      <c r="G115" s="2">
        <f t="shared" si="9"/>
        <v>160.16196370647793</v>
      </c>
      <c r="H115" s="7">
        <f t="shared" si="10"/>
        <v>0.8286403562701745</v>
      </c>
      <c r="I115" s="5">
        <f t="shared" si="11"/>
        <v>1.175436393319101</v>
      </c>
      <c r="J115" s="1">
        <v>1.1017879973794054</v>
      </c>
      <c r="K115" s="2">
        <f t="shared" si="12"/>
        <v>1.06684443478679</v>
      </c>
      <c r="L115" s="5">
        <f t="shared" si="13"/>
        <v>156</v>
      </c>
    </row>
    <row r="116" spans="1:12" ht="18.75">
      <c r="A116" s="4">
        <v>2003</v>
      </c>
      <c r="B116" s="5">
        <v>7</v>
      </c>
      <c r="C116" s="3">
        <v>115</v>
      </c>
      <c r="D116" s="8">
        <v>154.8</v>
      </c>
      <c r="E116" s="5">
        <f t="shared" si="7"/>
        <v>130.6</v>
      </c>
      <c r="F116" s="1">
        <f t="shared" si="8"/>
        <v>128.97708333333333</v>
      </c>
      <c r="G116" s="2">
        <f t="shared" si="9"/>
        <v>161.22208509307205</v>
      </c>
      <c r="H116" s="7">
        <f t="shared" si="10"/>
        <v>0.7999963730705754</v>
      </c>
      <c r="I116" s="5">
        <f t="shared" si="11"/>
        <v>1.2002132161721237</v>
      </c>
      <c r="J116" s="1">
        <v>1.1100375205946575</v>
      </c>
      <c r="K116" s="2">
        <f t="shared" si="12"/>
        <v>1.081236619397476</v>
      </c>
      <c r="L116" s="5">
        <f t="shared" si="13"/>
        <v>154.8</v>
      </c>
    </row>
    <row r="117" spans="1:12" ht="18.75">
      <c r="A117" s="4">
        <v>2003</v>
      </c>
      <c r="B117" s="5">
        <v>8</v>
      </c>
      <c r="C117" s="3">
        <v>116</v>
      </c>
      <c r="D117" s="8">
        <v>154.8</v>
      </c>
      <c r="E117" s="5">
        <f t="shared" si="7"/>
        <v>127.35416666666667</v>
      </c>
      <c r="F117" s="1">
        <f t="shared" si="8"/>
        <v>126.59375</v>
      </c>
      <c r="G117" s="2">
        <f t="shared" si="9"/>
        <v>162.28220647966623</v>
      </c>
      <c r="H117" s="7">
        <f t="shared" si="10"/>
        <v>0.7800839829957701</v>
      </c>
      <c r="I117" s="5">
        <f t="shared" si="11"/>
        <v>1.222809182917798</v>
      </c>
      <c r="J117" s="1">
        <v>1.1705240758475008</v>
      </c>
      <c r="K117" s="2">
        <f t="shared" si="12"/>
        <v>1.044668117597189</v>
      </c>
      <c r="L117" s="5">
        <f t="shared" si="13"/>
        <v>154.79999999999998</v>
      </c>
    </row>
    <row r="118" spans="1:12" ht="18.75">
      <c r="A118" s="4">
        <v>2003</v>
      </c>
      <c r="B118" s="5">
        <v>9</v>
      </c>
      <c r="C118" s="3">
        <v>117</v>
      </c>
      <c r="D118" s="8">
        <v>142.5</v>
      </c>
      <c r="E118" s="5">
        <f t="shared" si="7"/>
        <v>125.83333333333333</v>
      </c>
      <c r="F118" s="1">
        <f t="shared" si="8"/>
        <v>125.31666666666666</v>
      </c>
      <c r="G118" s="2">
        <f t="shared" si="9"/>
        <v>163.34232786626038</v>
      </c>
      <c r="H118" s="7">
        <f t="shared" si="10"/>
        <v>0.767202649207204</v>
      </c>
      <c r="I118" s="5">
        <f t="shared" si="11"/>
        <v>1.13711929777896</v>
      </c>
      <c r="J118" s="1">
        <v>1.0932789429298795</v>
      </c>
      <c r="K118" s="2">
        <f t="shared" si="12"/>
        <v>1.0400998803942867</v>
      </c>
      <c r="L118" s="5">
        <f t="shared" si="13"/>
        <v>142.5</v>
      </c>
    </row>
    <row r="119" spans="1:12" ht="18.75">
      <c r="A119" s="4">
        <v>2003</v>
      </c>
      <c r="B119" s="5">
        <v>10</v>
      </c>
      <c r="C119" s="3">
        <v>118</v>
      </c>
      <c r="D119" s="8">
        <v>106</v>
      </c>
      <c r="E119" s="5">
        <f t="shared" si="7"/>
        <v>124.80000000000001</v>
      </c>
      <c r="F119" s="1">
        <f t="shared" si="8"/>
        <v>124.22500000000002</v>
      </c>
      <c r="G119" s="2">
        <f t="shared" si="9"/>
        <v>164.40244925285452</v>
      </c>
      <c r="H119" s="7">
        <f t="shared" si="10"/>
        <v>0.7556152634255423</v>
      </c>
      <c r="I119" s="5">
        <f t="shared" si="11"/>
        <v>0.8532904004829944</v>
      </c>
      <c r="J119" s="1">
        <v>0.9594237519686827</v>
      </c>
      <c r="K119" s="2">
        <f t="shared" si="12"/>
        <v>0.8893780237690503</v>
      </c>
      <c r="L119" s="5">
        <f t="shared" si="13"/>
        <v>106.00000000000001</v>
      </c>
    </row>
    <row r="120" spans="1:12" ht="18.75">
      <c r="A120" s="4">
        <v>2003</v>
      </c>
      <c r="B120" s="5">
        <v>11</v>
      </c>
      <c r="C120" s="3">
        <v>119</v>
      </c>
      <c r="D120" s="8">
        <v>95.3</v>
      </c>
      <c r="E120" s="5">
        <f t="shared" si="7"/>
        <v>123.65000000000002</v>
      </c>
      <c r="F120" s="1">
        <f t="shared" si="8"/>
        <v>122.48333333333335</v>
      </c>
      <c r="G120" s="2">
        <f t="shared" si="9"/>
        <v>165.4625706394487</v>
      </c>
      <c r="H120" s="7">
        <f t="shared" si="10"/>
        <v>0.7402479778960447</v>
      </c>
      <c r="I120" s="5">
        <f t="shared" si="11"/>
        <v>0.7780650428629744</v>
      </c>
      <c r="J120" s="1">
        <v>0.883398512442458</v>
      </c>
      <c r="K120" s="2">
        <f t="shared" si="12"/>
        <v>0.8807633609340668</v>
      </c>
      <c r="L120" s="5">
        <f t="shared" si="13"/>
        <v>95.3</v>
      </c>
    </row>
    <row r="121" spans="1:12" ht="18.75">
      <c r="A121" s="4">
        <v>2003</v>
      </c>
      <c r="B121" s="5">
        <v>12</v>
      </c>
      <c r="C121" s="3">
        <v>120</v>
      </c>
      <c r="D121" s="8">
        <v>91</v>
      </c>
      <c r="E121" s="5">
        <f t="shared" si="7"/>
        <v>121.31666666666668</v>
      </c>
      <c r="F121" s="1">
        <f t="shared" si="8"/>
        <v>119.80625</v>
      </c>
      <c r="G121" s="2">
        <f t="shared" si="9"/>
        <v>166.52269202604285</v>
      </c>
      <c r="H121" s="7">
        <f t="shared" si="10"/>
        <v>0.7194590031084968</v>
      </c>
      <c r="I121" s="5">
        <f t="shared" si="11"/>
        <v>0.7595597057749491</v>
      </c>
      <c r="J121" s="1">
        <v>0.894773199642009</v>
      </c>
      <c r="K121" s="2">
        <f t="shared" si="12"/>
        <v>0.8488851768010512</v>
      </c>
      <c r="L121" s="5">
        <f t="shared" si="13"/>
        <v>91</v>
      </c>
    </row>
    <row r="122" spans="1:12" ht="18.75">
      <c r="A122" s="4">
        <v>2004</v>
      </c>
      <c r="B122" s="5">
        <v>1</v>
      </c>
      <c r="C122" s="3">
        <v>121</v>
      </c>
      <c r="D122" s="9">
        <v>96.25</v>
      </c>
      <c r="E122" s="5">
        <f t="shared" si="7"/>
        <v>118.29583333333333</v>
      </c>
      <c r="F122" s="1">
        <f t="shared" si="8"/>
        <v>117.22083333333333</v>
      </c>
      <c r="G122" s="2">
        <f t="shared" si="9"/>
        <v>167.582813412637</v>
      </c>
      <c r="H122" s="7">
        <f t="shared" si="10"/>
        <v>0.6994800418149204</v>
      </c>
      <c r="I122" s="5">
        <f t="shared" si="11"/>
        <v>0.8210997760636974</v>
      </c>
      <c r="J122" s="1">
        <v>0.965522623991397</v>
      </c>
      <c r="K122" s="2">
        <f t="shared" si="12"/>
        <v>0.8504200271033873</v>
      </c>
      <c r="L122" s="5">
        <f t="shared" si="13"/>
        <v>96.25</v>
      </c>
    </row>
    <row r="123" spans="1:12" ht="18.75">
      <c r="A123" s="4">
        <v>2004</v>
      </c>
      <c r="B123" s="5">
        <v>2</v>
      </c>
      <c r="C123" s="3">
        <v>122</v>
      </c>
      <c r="D123" s="9">
        <v>108.75</v>
      </c>
      <c r="E123" s="5">
        <f t="shared" si="7"/>
        <v>116.14583333333333</v>
      </c>
      <c r="F123" s="1">
        <f t="shared" si="8"/>
        <v>115.27916666666665</v>
      </c>
      <c r="G123" s="2">
        <f t="shared" si="9"/>
        <v>168.64293479923114</v>
      </c>
      <c r="H123" s="7">
        <f t="shared" si="10"/>
        <v>0.6835695002812073</v>
      </c>
      <c r="I123" s="5">
        <f t="shared" si="11"/>
        <v>0.9433621281671306</v>
      </c>
      <c r="J123" s="1">
        <v>0.9213715559733487</v>
      </c>
      <c r="K123" s="2">
        <f t="shared" si="12"/>
        <v>1.0238672141018623</v>
      </c>
      <c r="L123" s="5">
        <f t="shared" si="13"/>
        <v>108.75000000000003</v>
      </c>
    </row>
    <row r="124" spans="1:12" ht="18.75">
      <c r="A124" s="4">
        <v>2004</v>
      </c>
      <c r="B124" s="5">
        <v>3</v>
      </c>
      <c r="C124" s="3">
        <v>123</v>
      </c>
      <c r="D124" s="9">
        <v>117.4</v>
      </c>
      <c r="E124" s="5">
        <f t="shared" si="7"/>
        <v>114.41249999999998</v>
      </c>
      <c r="F124" s="1">
        <f t="shared" si="8"/>
        <v>114.05833333333332</v>
      </c>
      <c r="G124" s="2">
        <f t="shared" si="9"/>
        <v>169.70305618582532</v>
      </c>
      <c r="H124" s="7">
        <f t="shared" si="10"/>
        <v>0.6721053580109903</v>
      </c>
      <c r="I124" s="5">
        <f t="shared" si="11"/>
        <v>1.029297873894937</v>
      </c>
      <c r="J124" s="1">
        <v>0.9426362382396903</v>
      </c>
      <c r="K124" s="2">
        <f t="shared" si="12"/>
        <v>1.0919353957970908</v>
      </c>
      <c r="L124" s="5">
        <f t="shared" si="13"/>
        <v>117.4</v>
      </c>
    </row>
    <row r="125" spans="1:12" ht="18.75">
      <c r="A125" s="4">
        <v>2004</v>
      </c>
      <c r="B125" s="5">
        <v>4</v>
      </c>
      <c r="C125" s="3">
        <v>124</v>
      </c>
      <c r="D125" s="9">
        <v>116</v>
      </c>
      <c r="E125" s="5">
        <f t="shared" si="7"/>
        <v>113.70416666666667</v>
      </c>
      <c r="F125" s="1">
        <f t="shared" si="8"/>
        <v>114.70416666666667</v>
      </c>
      <c r="G125" s="2">
        <f t="shared" si="9"/>
        <v>170.76317757241947</v>
      </c>
      <c r="H125" s="7">
        <f t="shared" si="10"/>
        <v>0.6717148761068318</v>
      </c>
      <c r="I125" s="5">
        <f t="shared" si="11"/>
        <v>1.011297177521886</v>
      </c>
      <c r="J125" s="1">
        <v>0.9458342590902205</v>
      </c>
      <c r="K125" s="2">
        <f t="shared" si="12"/>
        <v>1.0692118283964815</v>
      </c>
      <c r="L125" s="5">
        <f t="shared" si="13"/>
        <v>115.99999999999999</v>
      </c>
    </row>
    <row r="126" spans="1:12" ht="18.75">
      <c r="A126" s="4">
        <v>2004</v>
      </c>
      <c r="B126" s="5">
        <v>5</v>
      </c>
      <c r="C126" s="3">
        <v>125</v>
      </c>
      <c r="D126" s="9">
        <v>117</v>
      </c>
      <c r="E126" s="5">
        <f t="shared" si="7"/>
        <v>115.70416666666667</v>
      </c>
      <c r="F126" s="1">
        <f t="shared" si="8"/>
        <v>116.98333333333333</v>
      </c>
      <c r="G126" s="2">
        <f t="shared" si="9"/>
        <v>171.8232989590136</v>
      </c>
      <c r="H126" s="7">
        <f t="shared" si="10"/>
        <v>0.6808351023526693</v>
      </c>
      <c r="I126" s="5">
        <f t="shared" si="11"/>
        <v>1.0001424704373842</v>
      </c>
      <c r="J126" s="1">
        <v>1.0110262035182822</v>
      </c>
      <c r="K126" s="2">
        <f t="shared" si="12"/>
        <v>0.9892349643925908</v>
      </c>
      <c r="L126" s="5">
        <f t="shared" si="13"/>
        <v>117</v>
      </c>
    </row>
    <row r="127" spans="1:12" ht="18.75">
      <c r="A127" s="4">
        <v>2004</v>
      </c>
      <c r="B127" s="5">
        <v>6</v>
      </c>
      <c r="C127" s="3">
        <v>126</v>
      </c>
      <c r="D127" s="9">
        <v>119.75</v>
      </c>
      <c r="E127" s="5">
        <f t="shared" si="7"/>
        <v>118.2625</v>
      </c>
      <c r="F127" s="1">
        <f t="shared" si="8"/>
        <v>119.80416666666667</v>
      </c>
      <c r="G127" s="2">
        <f t="shared" si="9"/>
        <v>172.88342034560776</v>
      </c>
      <c r="H127" s="7">
        <f t="shared" si="10"/>
        <v>0.692976610638363</v>
      </c>
      <c r="I127" s="5">
        <f t="shared" si="11"/>
        <v>0.9995478732653983</v>
      </c>
      <c r="J127" s="1">
        <v>1.1017879973794054</v>
      </c>
      <c r="K127" s="2">
        <f t="shared" si="12"/>
        <v>0.907205266024694</v>
      </c>
      <c r="L127" s="5">
        <f t="shared" si="13"/>
        <v>119.75</v>
      </c>
    </row>
    <row r="128" spans="1:12" ht="18.75">
      <c r="A128" s="4">
        <v>2004</v>
      </c>
      <c r="B128" s="5">
        <v>7</v>
      </c>
      <c r="C128" s="3">
        <v>127</v>
      </c>
      <c r="D128" s="10">
        <v>129</v>
      </c>
      <c r="E128" s="5">
        <f t="shared" si="7"/>
        <v>121.34583333333335</v>
      </c>
      <c r="F128" s="1">
        <f t="shared" si="8"/>
        <v>122.46041666666667</v>
      </c>
      <c r="G128" s="2">
        <f t="shared" si="9"/>
        <v>173.94354173220194</v>
      </c>
      <c r="H128" s="7">
        <f t="shared" si="10"/>
        <v>0.7040239347040715</v>
      </c>
      <c r="I128" s="5">
        <f t="shared" si="11"/>
        <v>1.0534016093635699</v>
      </c>
      <c r="J128" s="1">
        <v>1.1100375205946575</v>
      </c>
      <c r="K128" s="2">
        <f t="shared" si="12"/>
        <v>0.9489783811985497</v>
      </c>
      <c r="L128" s="5">
        <f t="shared" si="13"/>
        <v>129</v>
      </c>
    </row>
    <row r="129" spans="1:12" ht="18.75">
      <c r="A129" s="4">
        <v>2004</v>
      </c>
      <c r="B129" s="5">
        <v>8</v>
      </c>
      <c r="C129" s="3">
        <v>128</v>
      </c>
      <c r="D129" s="10">
        <v>134</v>
      </c>
      <c r="E129" s="5">
        <f t="shared" si="7"/>
        <v>123.575</v>
      </c>
      <c r="F129" s="1">
        <f t="shared" si="8"/>
        <v>124.66875</v>
      </c>
      <c r="G129" s="2">
        <f t="shared" si="9"/>
        <v>175.00366311879608</v>
      </c>
      <c r="H129" s="7">
        <f t="shared" si="10"/>
        <v>0.7123779455711866</v>
      </c>
      <c r="I129" s="5">
        <f t="shared" si="11"/>
        <v>1.0748483481225246</v>
      </c>
      <c r="J129" s="1">
        <v>1.1705240758475008</v>
      </c>
      <c r="K129" s="2">
        <f t="shared" si="12"/>
        <v>0.9182624862665011</v>
      </c>
      <c r="L129" s="5">
        <f t="shared" si="13"/>
        <v>133.99999999999997</v>
      </c>
    </row>
    <row r="130" spans="1:12" ht="18.75">
      <c r="A130" s="4">
        <v>2004</v>
      </c>
      <c r="B130" s="5">
        <v>9</v>
      </c>
      <c r="C130" s="3">
        <v>129</v>
      </c>
      <c r="D130" s="10">
        <v>134</v>
      </c>
      <c r="E130" s="5">
        <f t="shared" si="7"/>
        <v>125.7625</v>
      </c>
      <c r="F130" s="1">
        <f t="shared" si="8"/>
        <v>126.49583333333334</v>
      </c>
      <c r="G130" s="2">
        <f t="shared" si="9"/>
        <v>176.06378450539023</v>
      </c>
      <c r="H130" s="7">
        <f t="shared" si="10"/>
        <v>0.7184659451044609</v>
      </c>
      <c r="I130" s="5">
        <f t="shared" si="11"/>
        <v>1.0593234296254816</v>
      </c>
      <c r="J130" s="1">
        <v>1.0932789429298795</v>
      </c>
      <c r="K130" s="2">
        <f t="shared" si="12"/>
        <v>0.9689415830022295</v>
      </c>
      <c r="L130" s="5">
        <f t="shared" si="13"/>
        <v>134</v>
      </c>
    </row>
    <row r="131" spans="1:12" ht="18.75">
      <c r="A131" s="4">
        <v>2004</v>
      </c>
      <c r="B131" s="5">
        <v>10</v>
      </c>
      <c r="C131" s="3">
        <v>130</v>
      </c>
      <c r="D131" s="10">
        <v>130</v>
      </c>
      <c r="E131" s="5">
        <f t="shared" si="7"/>
        <v>127.22916666666667</v>
      </c>
      <c r="F131" s="1">
        <f t="shared" si="8"/>
        <v>128.5625</v>
      </c>
      <c r="G131" s="2">
        <f t="shared" si="9"/>
        <v>177.1239058919844</v>
      </c>
      <c r="H131" s="7">
        <f t="shared" si="10"/>
        <v>0.7258337001579073</v>
      </c>
      <c r="I131" s="5">
        <f t="shared" si="11"/>
        <v>1.011181332036947</v>
      </c>
      <c r="J131" s="1">
        <v>0.9594237519686827</v>
      </c>
      <c r="K131" s="2">
        <f t="shared" si="12"/>
        <v>1.0539465277590436</v>
      </c>
      <c r="L131" s="5">
        <f t="shared" si="13"/>
        <v>130</v>
      </c>
    </row>
    <row r="132" spans="1:12" ht="18.75">
      <c r="A132" s="4">
        <v>2004</v>
      </c>
      <c r="B132" s="5">
        <v>11</v>
      </c>
      <c r="C132" s="3">
        <v>131</v>
      </c>
      <c r="D132" s="10">
        <v>126</v>
      </c>
      <c r="E132" s="5">
        <f t="shared" si="7"/>
        <v>129.89583333333334</v>
      </c>
      <c r="F132" s="1">
        <f t="shared" si="8"/>
        <v>131.72916666666669</v>
      </c>
      <c r="G132" s="2">
        <f t="shared" si="9"/>
        <v>178.18402727857855</v>
      </c>
      <c r="H132" s="7">
        <f t="shared" si="10"/>
        <v>0.7392871778608816</v>
      </c>
      <c r="I132" s="5">
        <f t="shared" si="11"/>
        <v>0.9565079867151667</v>
      </c>
      <c r="J132" s="1">
        <v>0.883398512442458</v>
      </c>
      <c r="K132" s="2">
        <f t="shared" si="12"/>
        <v>1.0827593359542484</v>
      </c>
      <c r="L132" s="5">
        <f t="shared" si="13"/>
        <v>126.00000000000001</v>
      </c>
    </row>
    <row r="133" spans="1:12" ht="18.75">
      <c r="A133" s="4">
        <v>2004</v>
      </c>
      <c r="B133" s="5">
        <v>12</v>
      </c>
      <c r="C133" s="3">
        <v>132</v>
      </c>
      <c r="D133" s="10">
        <v>128</v>
      </c>
      <c r="E133" s="5">
        <f t="shared" si="7"/>
        <v>133.5625</v>
      </c>
      <c r="F133" s="1">
        <f t="shared" si="8"/>
        <v>135.65625</v>
      </c>
      <c r="G133" s="2">
        <f t="shared" si="9"/>
        <v>179.2441486651727</v>
      </c>
      <c r="H133" s="7">
        <f t="shared" si="10"/>
        <v>0.7568238685068894</v>
      </c>
      <c r="I133" s="5">
        <f t="shared" si="11"/>
        <v>0.9435613913844736</v>
      </c>
      <c r="J133" s="1">
        <v>0.894773199642009</v>
      </c>
      <c r="K133" s="2">
        <f t="shared" si="12"/>
        <v>1.0545257633576692</v>
      </c>
      <c r="L133" s="5">
        <f t="shared" si="13"/>
        <v>128</v>
      </c>
    </row>
    <row r="134" spans="1:12" ht="18.75">
      <c r="A134" s="4">
        <v>2005</v>
      </c>
      <c r="B134" s="5">
        <v>1</v>
      </c>
      <c r="C134" s="3">
        <v>133</v>
      </c>
      <c r="D134" s="10">
        <v>123</v>
      </c>
      <c r="E134" s="5">
        <f t="shared" si="7"/>
        <v>137.75</v>
      </c>
      <c r="F134" s="1">
        <f t="shared" si="8"/>
        <v>139.33333333333331</v>
      </c>
      <c r="G134" s="2">
        <f t="shared" si="9"/>
        <v>180.30427005176685</v>
      </c>
      <c r="H134" s="7">
        <f t="shared" si="10"/>
        <v>0.7727677957561935</v>
      </c>
      <c r="I134" s="5">
        <f t="shared" si="11"/>
        <v>0.882775119617225</v>
      </c>
      <c r="J134" s="1">
        <v>0.965522623991397</v>
      </c>
      <c r="K134" s="2">
        <f t="shared" si="12"/>
        <v>0.9142977053897503</v>
      </c>
      <c r="L134" s="5">
        <f t="shared" si="13"/>
        <v>123</v>
      </c>
    </row>
    <row r="135" spans="1:12" ht="18.75">
      <c r="A135" s="4">
        <v>2005</v>
      </c>
      <c r="B135" s="5">
        <v>2</v>
      </c>
      <c r="C135" s="3">
        <v>134</v>
      </c>
      <c r="D135" s="10">
        <v>135</v>
      </c>
      <c r="E135" s="5">
        <f t="shared" si="7"/>
        <v>140.91666666666666</v>
      </c>
      <c r="F135" s="1">
        <f t="shared" si="8"/>
        <v>142.33333333333331</v>
      </c>
      <c r="G135" s="2">
        <f t="shared" si="9"/>
        <v>181.36439143836103</v>
      </c>
      <c r="H135" s="7">
        <f t="shared" si="10"/>
        <v>0.7847920542975333</v>
      </c>
      <c r="I135" s="5">
        <f t="shared" si="11"/>
        <v>0.9484777517564404</v>
      </c>
      <c r="J135" s="1">
        <v>0.9213715559733487</v>
      </c>
      <c r="K135" s="2">
        <f t="shared" si="12"/>
        <v>1.0294193972099088</v>
      </c>
      <c r="L135" s="5">
        <f t="shared" si="13"/>
        <v>135</v>
      </c>
    </row>
    <row r="136" spans="1:12" ht="18.75">
      <c r="A136" s="4">
        <v>2005</v>
      </c>
      <c r="B136" s="5">
        <v>3</v>
      </c>
      <c r="C136" s="3">
        <v>135</v>
      </c>
      <c r="D136" s="10">
        <v>135</v>
      </c>
      <c r="E136" s="5">
        <f t="shared" si="7"/>
        <v>143.75</v>
      </c>
      <c r="F136" s="1">
        <f t="shared" si="8"/>
        <v>144.875</v>
      </c>
      <c r="G136" s="2">
        <f t="shared" si="9"/>
        <v>182.42451282495517</v>
      </c>
      <c r="H136" s="7">
        <f t="shared" si="10"/>
        <v>0.794164105231923</v>
      </c>
      <c r="I136" s="5">
        <f t="shared" si="11"/>
        <v>0.9318377911993098</v>
      </c>
      <c r="J136" s="1">
        <v>0.9426362382396903</v>
      </c>
      <c r="K136" s="2">
        <f t="shared" si="12"/>
        <v>0.9885444176636515</v>
      </c>
      <c r="L136" s="5">
        <f t="shared" si="13"/>
        <v>135</v>
      </c>
    </row>
    <row r="137" spans="1:12" ht="18.75">
      <c r="A137" s="4">
        <v>2005</v>
      </c>
      <c r="B137" s="5">
        <v>4</v>
      </c>
      <c r="C137" s="3">
        <v>136</v>
      </c>
      <c r="D137" s="10">
        <v>148</v>
      </c>
      <c r="E137" s="5">
        <f aca="true" t="shared" si="14" ref="E137:E186">SUM(D131:D142)/12</f>
        <v>146</v>
      </c>
      <c r="F137" s="1">
        <f aca="true" t="shared" si="15" ref="F137:F185">AVERAGE(E137:E138)</f>
        <v>146.375</v>
      </c>
      <c r="G137" s="2">
        <f aca="true" t="shared" si="16" ref="G137:G185">$E$199+$E$198*C137</f>
        <v>183.48463421154932</v>
      </c>
      <c r="H137" s="7">
        <f aca="true" t="shared" si="17" ref="H137:H185">F137/G137</f>
        <v>0.7977507251710046</v>
      </c>
      <c r="I137" s="5">
        <f aca="true" t="shared" si="18" ref="I137:I185">D137/F137</f>
        <v>1.0111016225448335</v>
      </c>
      <c r="J137" s="1">
        <v>0.9458342590902205</v>
      </c>
      <c r="K137" s="2">
        <f aca="true" t="shared" si="19" ref="K137:K185">I137/J137</f>
        <v>1.0690050744380866</v>
      </c>
      <c r="L137" s="5">
        <f aca="true" t="shared" si="20" ref="L137:L185">G137*H137*J137*K137</f>
        <v>148.00000000000003</v>
      </c>
    </row>
    <row r="138" spans="1:12" ht="18.75">
      <c r="A138" s="4">
        <v>2005</v>
      </c>
      <c r="B138" s="5">
        <v>5</v>
      </c>
      <c r="C138" s="3">
        <v>137</v>
      </c>
      <c r="D138" s="10">
        <v>161</v>
      </c>
      <c r="E138" s="5">
        <f t="shared" si="14"/>
        <v>146.75</v>
      </c>
      <c r="F138" s="1">
        <f t="shared" si="15"/>
        <v>146.79166666666669</v>
      </c>
      <c r="G138" s="2">
        <f t="shared" si="16"/>
        <v>184.54475559814347</v>
      </c>
      <c r="H138" s="7">
        <f t="shared" si="17"/>
        <v>0.795425836897331</v>
      </c>
      <c r="I138" s="5">
        <f t="shared" si="18"/>
        <v>1.0967925063866022</v>
      </c>
      <c r="J138" s="1">
        <v>1.0110262035182822</v>
      </c>
      <c r="K138" s="2">
        <f t="shared" si="19"/>
        <v>1.0848309396629492</v>
      </c>
      <c r="L138" s="5">
        <f t="shared" si="20"/>
        <v>161</v>
      </c>
    </row>
    <row r="139" spans="1:12" ht="18.75">
      <c r="A139" s="4">
        <v>2005</v>
      </c>
      <c r="B139" s="5">
        <v>6</v>
      </c>
      <c r="C139" s="3">
        <v>138</v>
      </c>
      <c r="D139" s="10">
        <v>170</v>
      </c>
      <c r="E139" s="5">
        <f t="shared" si="14"/>
        <v>146.83333333333334</v>
      </c>
      <c r="F139" s="1">
        <f t="shared" si="15"/>
        <v>146.875</v>
      </c>
      <c r="G139" s="2">
        <f t="shared" si="16"/>
        <v>185.60487698473764</v>
      </c>
      <c r="H139" s="7">
        <f t="shared" si="17"/>
        <v>0.7913315769826328</v>
      </c>
      <c r="I139" s="5">
        <f t="shared" si="18"/>
        <v>1.1574468085106382</v>
      </c>
      <c r="J139" s="1">
        <v>1.1017879973794054</v>
      </c>
      <c r="K139" s="2">
        <f t="shared" si="19"/>
        <v>1.0505168065577197</v>
      </c>
      <c r="L139" s="5">
        <f t="shared" si="20"/>
        <v>169.99999999999997</v>
      </c>
    </row>
    <row r="140" spans="1:12" ht="18.75">
      <c r="A140" s="4">
        <v>2005</v>
      </c>
      <c r="B140" s="5">
        <v>7</v>
      </c>
      <c r="C140" s="3">
        <v>139</v>
      </c>
      <c r="D140" s="8">
        <v>167</v>
      </c>
      <c r="E140" s="5">
        <f t="shared" si="14"/>
        <v>146.91666666666666</v>
      </c>
      <c r="F140" s="1">
        <f t="shared" si="15"/>
        <v>147.41666666666666</v>
      </c>
      <c r="G140" s="2">
        <f t="shared" si="16"/>
        <v>186.6649983713318</v>
      </c>
      <c r="H140" s="7">
        <f t="shared" si="17"/>
        <v>0.7897392009904899</v>
      </c>
      <c r="I140" s="5">
        <f t="shared" si="18"/>
        <v>1.1328434143583948</v>
      </c>
      <c r="J140" s="1">
        <v>1.1100375205946575</v>
      </c>
      <c r="K140" s="2">
        <f t="shared" si="19"/>
        <v>1.0205451557633114</v>
      </c>
      <c r="L140" s="5">
        <f t="shared" si="20"/>
        <v>167</v>
      </c>
    </row>
    <row r="141" spans="1:12" ht="18.75">
      <c r="A141" s="4">
        <v>2005</v>
      </c>
      <c r="B141" s="5">
        <v>8</v>
      </c>
      <c r="C141" s="3">
        <v>140</v>
      </c>
      <c r="D141" s="8">
        <v>168</v>
      </c>
      <c r="E141" s="5">
        <f t="shared" si="14"/>
        <v>147.91666666666666</v>
      </c>
      <c r="F141" s="1">
        <f t="shared" si="15"/>
        <v>148.16666666666666</v>
      </c>
      <c r="G141" s="2">
        <f t="shared" si="16"/>
        <v>187.72511975792594</v>
      </c>
      <c r="H141" s="7">
        <f t="shared" si="17"/>
        <v>0.7892745885991687</v>
      </c>
      <c r="I141" s="5">
        <f t="shared" si="18"/>
        <v>1.1338582677165354</v>
      </c>
      <c r="J141" s="1">
        <v>1.1705240758475008</v>
      </c>
      <c r="K141" s="2">
        <f t="shared" si="19"/>
        <v>0.9686757334705669</v>
      </c>
      <c r="L141" s="5">
        <f t="shared" si="20"/>
        <v>168</v>
      </c>
    </row>
    <row r="142" spans="1:12" ht="18.75">
      <c r="A142" s="4">
        <v>2005</v>
      </c>
      <c r="B142" s="5">
        <v>9</v>
      </c>
      <c r="C142" s="3">
        <v>141</v>
      </c>
      <c r="D142" s="8">
        <v>161</v>
      </c>
      <c r="E142" s="5">
        <f t="shared" si="14"/>
        <v>148.41666666666666</v>
      </c>
      <c r="F142" s="1">
        <f t="shared" si="15"/>
        <v>148.41666666666666</v>
      </c>
      <c r="G142" s="2">
        <f t="shared" si="16"/>
        <v>188.78524114452009</v>
      </c>
      <c r="H142" s="7">
        <f t="shared" si="17"/>
        <v>0.786166682135124</v>
      </c>
      <c r="I142" s="5">
        <f t="shared" si="18"/>
        <v>1.0847838293093768</v>
      </c>
      <c r="J142" s="1">
        <v>1.0932789429298795</v>
      </c>
      <c r="K142" s="2">
        <f t="shared" si="19"/>
        <v>0.99222969245366</v>
      </c>
      <c r="L142" s="5">
        <f t="shared" si="20"/>
        <v>161</v>
      </c>
    </row>
    <row r="143" spans="1:12" ht="18.75">
      <c r="A143" s="4">
        <v>2005</v>
      </c>
      <c r="B143" s="5">
        <v>10</v>
      </c>
      <c r="C143" s="3">
        <v>142</v>
      </c>
      <c r="D143" s="8">
        <v>139</v>
      </c>
      <c r="E143" s="5">
        <f t="shared" si="14"/>
        <v>148.41666666666666</v>
      </c>
      <c r="F143" s="1">
        <f t="shared" si="15"/>
        <v>148.16666666666666</v>
      </c>
      <c r="G143" s="2">
        <f t="shared" si="16"/>
        <v>189.84536253111426</v>
      </c>
      <c r="H143" s="7">
        <f t="shared" si="17"/>
        <v>0.7804597630999979</v>
      </c>
      <c r="I143" s="5">
        <f t="shared" si="18"/>
        <v>0.938132733408324</v>
      </c>
      <c r="J143" s="1">
        <v>0.9594237519686827</v>
      </c>
      <c r="K143" s="2">
        <f t="shared" si="19"/>
        <v>0.9778085350538063</v>
      </c>
      <c r="L143" s="5">
        <f t="shared" si="20"/>
        <v>139</v>
      </c>
    </row>
    <row r="144" spans="1:12" ht="18.75">
      <c r="A144" s="4">
        <v>2005</v>
      </c>
      <c r="B144" s="5">
        <v>11</v>
      </c>
      <c r="C144" s="3">
        <v>143</v>
      </c>
      <c r="D144" s="8">
        <v>127</v>
      </c>
      <c r="E144" s="5">
        <f t="shared" si="14"/>
        <v>147.91666666666666</v>
      </c>
      <c r="F144" s="1">
        <f t="shared" si="15"/>
        <v>147.54166666666666</v>
      </c>
      <c r="G144" s="2">
        <f t="shared" si="16"/>
        <v>190.9054839177084</v>
      </c>
      <c r="H144" s="7">
        <f t="shared" si="17"/>
        <v>0.7728519036690736</v>
      </c>
      <c r="I144" s="5">
        <f t="shared" si="18"/>
        <v>0.8607737927139226</v>
      </c>
      <c r="J144" s="1">
        <v>0.883398512442458</v>
      </c>
      <c r="K144" s="2">
        <f t="shared" si="19"/>
        <v>0.9743889995173508</v>
      </c>
      <c r="L144" s="5">
        <f t="shared" si="20"/>
        <v>127</v>
      </c>
    </row>
    <row r="145" spans="1:12" ht="18.75">
      <c r="A145" s="4">
        <v>2005</v>
      </c>
      <c r="B145" s="5">
        <v>12</v>
      </c>
      <c r="C145" s="3">
        <v>144</v>
      </c>
      <c r="D145" s="8">
        <v>129</v>
      </c>
      <c r="E145" s="5">
        <f t="shared" si="14"/>
        <v>147.16666666666666</v>
      </c>
      <c r="F145" s="1">
        <f t="shared" si="15"/>
        <v>146.54166666666666</v>
      </c>
      <c r="G145" s="2">
        <f t="shared" si="16"/>
        <v>191.96560530430256</v>
      </c>
      <c r="H145" s="7">
        <f t="shared" si="17"/>
        <v>0.7633745974148328</v>
      </c>
      <c r="I145" s="5">
        <f t="shared" si="18"/>
        <v>0.8802957065680979</v>
      </c>
      <c r="J145" s="1">
        <v>0.894773199642009</v>
      </c>
      <c r="K145" s="2">
        <f t="shared" si="19"/>
        <v>0.9838199299222379</v>
      </c>
      <c r="L145" s="5">
        <f t="shared" si="20"/>
        <v>129</v>
      </c>
    </row>
    <row r="146" spans="1:12" ht="18.75">
      <c r="A146" s="4">
        <v>2006</v>
      </c>
      <c r="B146" s="5">
        <v>1</v>
      </c>
      <c r="C146" s="3">
        <v>145</v>
      </c>
      <c r="D146" s="10">
        <v>135</v>
      </c>
      <c r="E146" s="5">
        <f t="shared" si="14"/>
        <v>145.91666666666666</v>
      </c>
      <c r="F146" s="1">
        <f t="shared" si="15"/>
        <v>145.5</v>
      </c>
      <c r="G146" s="2">
        <f t="shared" si="16"/>
        <v>193.02572669089673</v>
      </c>
      <c r="H146" s="7">
        <f t="shared" si="17"/>
        <v>0.7537855315680151</v>
      </c>
      <c r="I146" s="5">
        <f t="shared" si="18"/>
        <v>0.9278350515463918</v>
      </c>
      <c r="J146" s="1">
        <v>0.965522623991397</v>
      </c>
      <c r="K146" s="2">
        <f t="shared" si="19"/>
        <v>0.9609666604297602</v>
      </c>
      <c r="L146" s="5">
        <f t="shared" si="20"/>
        <v>135</v>
      </c>
    </row>
    <row r="147" spans="1:12" ht="18.75">
      <c r="A147" s="4">
        <v>2006</v>
      </c>
      <c r="B147" s="5">
        <v>2</v>
      </c>
      <c r="C147" s="3">
        <v>146</v>
      </c>
      <c r="D147" s="10">
        <v>141</v>
      </c>
      <c r="E147" s="5">
        <f t="shared" si="14"/>
        <v>145.08333333333334</v>
      </c>
      <c r="F147" s="1">
        <f t="shared" si="15"/>
        <v>144.58333333333334</v>
      </c>
      <c r="G147" s="2">
        <f t="shared" si="16"/>
        <v>194.08584807749088</v>
      </c>
      <c r="H147" s="7">
        <f t="shared" si="17"/>
        <v>0.7449452639926991</v>
      </c>
      <c r="I147" s="5">
        <f t="shared" si="18"/>
        <v>0.9752161383285302</v>
      </c>
      <c r="J147" s="1">
        <v>0.9213715559733487</v>
      </c>
      <c r="K147" s="2">
        <f t="shared" si="19"/>
        <v>1.0584395969314457</v>
      </c>
      <c r="L147" s="5">
        <f t="shared" si="20"/>
        <v>141</v>
      </c>
    </row>
    <row r="148" spans="1:12" ht="18.75">
      <c r="A148" s="4">
        <v>2006</v>
      </c>
      <c r="B148" s="5">
        <v>3</v>
      </c>
      <c r="C148" s="3">
        <v>147</v>
      </c>
      <c r="D148" s="10">
        <v>135</v>
      </c>
      <c r="E148" s="5">
        <f t="shared" si="14"/>
        <v>144.08333333333334</v>
      </c>
      <c r="F148" s="1">
        <f t="shared" si="15"/>
        <v>143.83333333333334</v>
      </c>
      <c r="G148" s="2">
        <f t="shared" si="16"/>
        <v>195.14596946408503</v>
      </c>
      <c r="H148" s="7">
        <f t="shared" si="17"/>
        <v>0.7370551066380321</v>
      </c>
      <c r="I148" s="5">
        <f t="shared" si="18"/>
        <v>0.9385863267670915</v>
      </c>
      <c r="J148" s="1">
        <v>0.9426362382396903</v>
      </c>
      <c r="K148" s="2">
        <f t="shared" si="19"/>
        <v>0.9957036327394311</v>
      </c>
      <c r="L148" s="5">
        <f t="shared" si="20"/>
        <v>135</v>
      </c>
    </row>
    <row r="149" spans="1:12" ht="18.75">
      <c r="A149" s="4">
        <v>2006</v>
      </c>
      <c r="B149" s="5">
        <v>4</v>
      </c>
      <c r="C149" s="3">
        <v>148</v>
      </c>
      <c r="D149" s="10">
        <v>142</v>
      </c>
      <c r="E149" s="5">
        <f t="shared" si="14"/>
        <v>143.58333333333334</v>
      </c>
      <c r="F149" s="1">
        <f t="shared" si="15"/>
        <v>143.75</v>
      </c>
      <c r="G149" s="2">
        <f t="shared" si="16"/>
        <v>196.20609085067917</v>
      </c>
      <c r="H149" s="7">
        <f t="shared" si="17"/>
        <v>0.7326479997473656</v>
      </c>
      <c r="I149" s="5">
        <f t="shared" si="18"/>
        <v>0.9878260869565217</v>
      </c>
      <c r="J149" s="1">
        <v>0.9458342590902205</v>
      </c>
      <c r="K149" s="2">
        <f t="shared" si="19"/>
        <v>1.0443966027480251</v>
      </c>
      <c r="L149" s="5">
        <f t="shared" si="20"/>
        <v>142</v>
      </c>
    </row>
    <row r="150" spans="1:12" ht="18.75">
      <c r="A150" s="4">
        <v>2006</v>
      </c>
      <c r="B150" s="5">
        <v>5</v>
      </c>
      <c r="C150" s="3">
        <v>149</v>
      </c>
      <c r="D150" s="10">
        <v>152</v>
      </c>
      <c r="E150" s="5">
        <f t="shared" si="14"/>
        <v>143.91666666666666</v>
      </c>
      <c r="F150" s="1">
        <f t="shared" si="15"/>
        <v>144.58333333333331</v>
      </c>
      <c r="G150" s="2">
        <f t="shared" si="16"/>
        <v>197.26621223727335</v>
      </c>
      <c r="H150" s="7">
        <f t="shared" si="17"/>
        <v>0.7329351118651143</v>
      </c>
      <c r="I150" s="5">
        <f t="shared" si="18"/>
        <v>1.0512968299711818</v>
      </c>
      <c r="J150" s="1">
        <v>1.0110262035182822</v>
      </c>
      <c r="K150" s="2">
        <f t="shared" si="19"/>
        <v>1.0398314369229613</v>
      </c>
      <c r="L150" s="5">
        <f t="shared" si="20"/>
        <v>152.00000000000003</v>
      </c>
    </row>
    <row r="151" spans="1:12" ht="18.75">
      <c r="A151" s="4">
        <v>2006</v>
      </c>
      <c r="B151" s="5">
        <v>6</v>
      </c>
      <c r="C151" s="3">
        <v>150</v>
      </c>
      <c r="D151" s="10">
        <v>155</v>
      </c>
      <c r="E151" s="5">
        <f t="shared" si="14"/>
        <v>145.25</v>
      </c>
      <c r="F151" s="1">
        <f t="shared" si="15"/>
        <v>145.79166666666669</v>
      </c>
      <c r="G151" s="2">
        <f t="shared" si="16"/>
        <v>198.3263336238675</v>
      </c>
      <c r="H151" s="7">
        <f t="shared" si="17"/>
        <v>0.7351099775946317</v>
      </c>
      <c r="I151" s="5">
        <f t="shared" si="18"/>
        <v>1.0631609031151756</v>
      </c>
      <c r="J151" s="1">
        <v>1.1017879973794054</v>
      </c>
      <c r="K151" s="2">
        <f t="shared" si="19"/>
        <v>0.9649414457626113</v>
      </c>
      <c r="L151" s="5">
        <f t="shared" si="20"/>
        <v>155</v>
      </c>
    </row>
    <row r="152" spans="1:12" ht="18.75">
      <c r="A152" s="4">
        <v>2006</v>
      </c>
      <c r="B152" s="5">
        <v>7</v>
      </c>
      <c r="C152" s="3">
        <v>151</v>
      </c>
      <c r="D152" s="8">
        <v>157</v>
      </c>
      <c r="E152" s="5">
        <f t="shared" si="14"/>
        <v>146.33333333333334</v>
      </c>
      <c r="F152" s="1">
        <f t="shared" si="15"/>
        <v>146.5625</v>
      </c>
      <c r="G152" s="2">
        <f t="shared" si="16"/>
        <v>199.38645501046165</v>
      </c>
      <c r="H152" s="7">
        <f t="shared" si="17"/>
        <v>0.7350674848615468</v>
      </c>
      <c r="I152" s="5">
        <f t="shared" si="18"/>
        <v>1.0712153518123668</v>
      </c>
      <c r="J152" s="1">
        <v>1.1100375205946575</v>
      </c>
      <c r="K152" s="2">
        <f t="shared" si="19"/>
        <v>0.9650262553634283</v>
      </c>
      <c r="L152" s="5">
        <f t="shared" si="20"/>
        <v>157</v>
      </c>
    </row>
    <row r="153" spans="1:12" ht="18.75">
      <c r="A153" s="4">
        <v>2006</v>
      </c>
      <c r="B153" s="5">
        <v>8</v>
      </c>
      <c r="C153" s="3">
        <v>152</v>
      </c>
      <c r="D153" s="8">
        <v>156</v>
      </c>
      <c r="E153" s="5">
        <f t="shared" si="14"/>
        <v>146.79166666666666</v>
      </c>
      <c r="F153" s="1">
        <f t="shared" si="15"/>
        <v>146.70833333333331</v>
      </c>
      <c r="G153" s="2">
        <f t="shared" si="16"/>
        <v>200.4465763970558</v>
      </c>
      <c r="H153" s="7">
        <f t="shared" si="17"/>
        <v>0.7319074038098073</v>
      </c>
      <c r="I153" s="5">
        <f t="shared" si="18"/>
        <v>1.0633342800340813</v>
      </c>
      <c r="J153" s="1">
        <v>1.1705240758475008</v>
      </c>
      <c r="K153" s="2">
        <f t="shared" si="19"/>
        <v>0.9084258085543346</v>
      </c>
      <c r="L153" s="5">
        <f t="shared" si="20"/>
        <v>155.99999999999997</v>
      </c>
    </row>
    <row r="154" spans="1:12" ht="18.75">
      <c r="A154" s="4">
        <v>2006</v>
      </c>
      <c r="B154" s="5">
        <v>9</v>
      </c>
      <c r="C154" s="3">
        <v>153</v>
      </c>
      <c r="D154" s="8">
        <v>155</v>
      </c>
      <c r="E154" s="5">
        <f t="shared" si="14"/>
        <v>146.625</v>
      </c>
      <c r="F154" s="1">
        <f t="shared" si="15"/>
        <v>146.85416666666669</v>
      </c>
      <c r="G154" s="2">
        <f t="shared" si="16"/>
        <v>201.50669778364997</v>
      </c>
      <c r="H154" s="7">
        <f t="shared" si="17"/>
        <v>0.7287805729630803</v>
      </c>
      <c r="I154" s="5">
        <f t="shared" si="18"/>
        <v>1.0554688608313234</v>
      </c>
      <c r="J154" s="1">
        <v>1.0932789429298795</v>
      </c>
      <c r="K154" s="2">
        <f t="shared" si="19"/>
        <v>0.9654158873697606</v>
      </c>
      <c r="L154" s="5">
        <f t="shared" si="20"/>
        <v>155</v>
      </c>
    </row>
    <row r="155" spans="1:12" ht="18.75">
      <c r="A155" s="4">
        <v>2006</v>
      </c>
      <c r="B155" s="5">
        <v>10</v>
      </c>
      <c r="C155" s="3">
        <v>154</v>
      </c>
      <c r="D155" s="8">
        <v>143</v>
      </c>
      <c r="E155" s="5">
        <f t="shared" si="14"/>
        <v>147.08333333333334</v>
      </c>
      <c r="F155" s="1">
        <f t="shared" si="15"/>
        <v>147.07291666666669</v>
      </c>
      <c r="G155" s="2">
        <f t="shared" si="16"/>
        <v>202.56681917024412</v>
      </c>
      <c r="H155" s="7">
        <f t="shared" si="17"/>
        <v>0.7260464338093868</v>
      </c>
      <c r="I155" s="5">
        <f t="shared" si="18"/>
        <v>0.9723068205963594</v>
      </c>
      <c r="J155" s="1">
        <v>0.9594237519686827</v>
      </c>
      <c r="K155" s="2">
        <f t="shared" si="19"/>
        <v>1.0134279233771746</v>
      </c>
      <c r="L155" s="5">
        <f t="shared" si="20"/>
        <v>143</v>
      </c>
    </row>
    <row r="156" spans="1:12" ht="18.75">
      <c r="A156" s="4">
        <v>2006</v>
      </c>
      <c r="B156" s="5">
        <v>11</v>
      </c>
      <c r="C156" s="3">
        <v>155</v>
      </c>
      <c r="D156" s="8">
        <v>143</v>
      </c>
      <c r="E156" s="5">
        <f t="shared" si="14"/>
        <v>147.0625</v>
      </c>
      <c r="F156" s="1">
        <f t="shared" si="15"/>
        <v>146.85416666666669</v>
      </c>
      <c r="G156" s="2">
        <f t="shared" si="16"/>
        <v>203.62694055683826</v>
      </c>
      <c r="H156" s="7">
        <f t="shared" si="17"/>
        <v>0.7211922266527172</v>
      </c>
      <c r="I156" s="5">
        <f t="shared" si="18"/>
        <v>0.9737551425734146</v>
      </c>
      <c r="J156" s="1">
        <v>0.883398512442458</v>
      </c>
      <c r="K156" s="2">
        <f t="shared" si="19"/>
        <v>1.1022829774538951</v>
      </c>
      <c r="L156" s="5">
        <f t="shared" si="20"/>
        <v>143</v>
      </c>
    </row>
    <row r="157" spans="1:12" ht="18.75">
      <c r="A157" s="4">
        <v>2006</v>
      </c>
      <c r="B157" s="5">
        <v>12</v>
      </c>
      <c r="C157" s="3">
        <v>156</v>
      </c>
      <c r="D157" s="8">
        <v>142</v>
      </c>
      <c r="E157" s="5">
        <f t="shared" si="14"/>
        <v>146.64583333333334</v>
      </c>
      <c r="F157" s="1">
        <f t="shared" si="15"/>
        <v>147.20833333333334</v>
      </c>
      <c r="G157" s="2">
        <f t="shared" si="16"/>
        <v>204.6870619434324</v>
      </c>
      <c r="H157" s="7">
        <f t="shared" si="17"/>
        <v>0.7191872897858881</v>
      </c>
      <c r="I157" s="5">
        <f t="shared" si="18"/>
        <v>0.964619303707897</v>
      </c>
      <c r="J157" s="1">
        <v>0.894773199642009</v>
      </c>
      <c r="K157" s="2">
        <f t="shared" si="19"/>
        <v>1.0780601208147862</v>
      </c>
      <c r="L157" s="5">
        <f t="shared" si="20"/>
        <v>142</v>
      </c>
    </row>
    <row r="158" spans="1:12" ht="18.75">
      <c r="A158" s="4">
        <v>2007</v>
      </c>
      <c r="B158" s="5">
        <v>1</v>
      </c>
      <c r="C158" s="3">
        <v>157</v>
      </c>
      <c r="D158" s="11">
        <v>140.5</v>
      </c>
      <c r="E158" s="5">
        <f t="shared" si="14"/>
        <v>147.77083333333334</v>
      </c>
      <c r="F158" s="1">
        <f t="shared" si="15"/>
        <v>148.83333333333334</v>
      </c>
      <c r="G158" s="2">
        <f t="shared" si="16"/>
        <v>205.7471833300266</v>
      </c>
      <c r="H158" s="7">
        <f t="shared" si="17"/>
        <v>0.7233796882390308</v>
      </c>
      <c r="I158" s="5">
        <f t="shared" si="18"/>
        <v>0.9440089585666293</v>
      </c>
      <c r="J158" s="1">
        <v>0.965522623991397</v>
      </c>
      <c r="K158" s="2">
        <f t="shared" si="19"/>
        <v>0.9777181135996256</v>
      </c>
      <c r="L158" s="5">
        <f t="shared" si="20"/>
        <v>140.5</v>
      </c>
    </row>
    <row r="159" spans="1:12" ht="18.75">
      <c r="A159" s="4">
        <v>2007</v>
      </c>
      <c r="B159" s="5">
        <v>2</v>
      </c>
      <c r="C159" s="3">
        <v>158</v>
      </c>
      <c r="D159" s="11">
        <v>139</v>
      </c>
      <c r="E159" s="5">
        <f t="shared" si="14"/>
        <v>149.89583333333334</v>
      </c>
      <c r="F159" s="1">
        <f t="shared" si="15"/>
        <v>152.27083333333334</v>
      </c>
      <c r="G159" s="2">
        <f t="shared" si="16"/>
        <v>206.80730471662073</v>
      </c>
      <c r="H159" s="7">
        <f t="shared" si="17"/>
        <v>0.736293302318231</v>
      </c>
      <c r="I159" s="5">
        <f t="shared" si="18"/>
        <v>0.9128471747161033</v>
      </c>
      <c r="J159" s="1">
        <v>0.9213715559733487</v>
      </c>
      <c r="K159" s="2">
        <f t="shared" si="19"/>
        <v>0.9907481610410253</v>
      </c>
      <c r="L159" s="5">
        <f t="shared" si="20"/>
        <v>139</v>
      </c>
    </row>
    <row r="160" spans="1:12" ht="18.75">
      <c r="A160" s="4">
        <v>2007</v>
      </c>
      <c r="B160" s="5">
        <v>3</v>
      </c>
      <c r="C160" s="3">
        <v>159</v>
      </c>
      <c r="D160" s="11">
        <v>140.5</v>
      </c>
      <c r="E160" s="5">
        <f t="shared" si="14"/>
        <v>154.64583333333334</v>
      </c>
      <c r="F160" s="1">
        <f t="shared" si="15"/>
        <v>157.52083333333334</v>
      </c>
      <c r="G160" s="2">
        <f t="shared" si="16"/>
        <v>207.86742610321488</v>
      </c>
      <c r="H160" s="7">
        <f t="shared" si="17"/>
        <v>0.7577946977373822</v>
      </c>
      <c r="I160" s="5">
        <f t="shared" si="18"/>
        <v>0.891945509853194</v>
      </c>
      <c r="J160" s="1">
        <v>0.9426362382396903</v>
      </c>
      <c r="K160" s="2">
        <f t="shared" si="19"/>
        <v>0.946224507047217</v>
      </c>
      <c r="L160" s="5">
        <f t="shared" si="20"/>
        <v>140.5</v>
      </c>
    </row>
    <row r="161" spans="1:12" ht="18.75">
      <c r="A161" s="4">
        <v>2007</v>
      </c>
      <c r="B161" s="5">
        <v>4</v>
      </c>
      <c r="C161" s="3">
        <v>160</v>
      </c>
      <c r="D161" s="11">
        <v>141.75</v>
      </c>
      <c r="E161" s="5">
        <f t="shared" si="14"/>
        <v>160.39583333333334</v>
      </c>
      <c r="F161" s="1">
        <f t="shared" si="15"/>
        <v>163.70833333333334</v>
      </c>
      <c r="G161" s="2">
        <f t="shared" si="16"/>
        <v>208.92754748980903</v>
      </c>
      <c r="H161" s="7">
        <f t="shared" si="17"/>
        <v>0.7835650937381469</v>
      </c>
      <c r="I161" s="5">
        <f t="shared" si="18"/>
        <v>0.8658691779078646</v>
      </c>
      <c r="J161" s="1">
        <v>0.9458342590902205</v>
      </c>
      <c r="K161" s="2">
        <f t="shared" si="19"/>
        <v>0.915455503526302</v>
      </c>
      <c r="L161" s="5">
        <f t="shared" si="20"/>
        <v>141.75</v>
      </c>
    </row>
    <row r="162" spans="1:12" ht="18.75">
      <c r="A162" s="4">
        <v>2007</v>
      </c>
      <c r="B162" s="5">
        <v>5</v>
      </c>
      <c r="C162" s="3">
        <v>161</v>
      </c>
      <c r="D162" s="11">
        <v>147</v>
      </c>
      <c r="E162" s="5">
        <f t="shared" si="14"/>
        <v>167.02083333333334</v>
      </c>
      <c r="F162" s="1">
        <f t="shared" si="15"/>
        <v>168.53750000000002</v>
      </c>
      <c r="G162" s="2">
        <f t="shared" si="16"/>
        <v>209.9876688764032</v>
      </c>
      <c r="H162" s="7">
        <f t="shared" si="17"/>
        <v>0.8026066525801552</v>
      </c>
      <c r="I162" s="5">
        <f t="shared" si="18"/>
        <v>0.8722094489356967</v>
      </c>
      <c r="J162" s="1">
        <v>1.0110262035182822</v>
      </c>
      <c r="K162" s="2">
        <f t="shared" si="19"/>
        <v>0.8626971743170302</v>
      </c>
      <c r="L162" s="5">
        <f t="shared" si="20"/>
        <v>147.00000000000003</v>
      </c>
    </row>
    <row r="163" spans="1:12" ht="18.75">
      <c r="A163" s="4">
        <v>2007</v>
      </c>
      <c r="B163" s="5">
        <v>6</v>
      </c>
      <c r="C163" s="3">
        <v>162</v>
      </c>
      <c r="D163" s="11">
        <v>168.5</v>
      </c>
      <c r="E163" s="5">
        <f t="shared" si="14"/>
        <v>170.05416666666667</v>
      </c>
      <c r="F163" s="1">
        <f t="shared" si="15"/>
        <v>172.03333333333336</v>
      </c>
      <c r="G163" s="2">
        <f t="shared" si="16"/>
        <v>211.04779026299735</v>
      </c>
      <c r="H163" s="7">
        <f t="shared" si="17"/>
        <v>0.8151392304034736</v>
      </c>
      <c r="I163" s="5">
        <f t="shared" si="18"/>
        <v>0.9794613447006393</v>
      </c>
      <c r="J163" s="1">
        <v>1.1017879973794054</v>
      </c>
      <c r="K163" s="2">
        <f t="shared" si="19"/>
        <v>0.8889744188812012</v>
      </c>
      <c r="L163" s="5">
        <f t="shared" si="20"/>
        <v>168.50000000000003</v>
      </c>
    </row>
    <row r="164" spans="1:12" ht="18.75">
      <c r="A164" s="4">
        <v>2007</v>
      </c>
      <c r="B164" s="5">
        <v>7</v>
      </c>
      <c r="C164" s="3">
        <v>163</v>
      </c>
      <c r="D164" s="11">
        <v>182.5</v>
      </c>
      <c r="E164" s="5">
        <f t="shared" si="14"/>
        <v>174.01250000000002</v>
      </c>
      <c r="F164" s="1">
        <f t="shared" si="15"/>
        <v>177.90833333333336</v>
      </c>
      <c r="G164" s="2">
        <f t="shared" si="16"/>
        <v>212.1079116495915</v>
      </c>
      <c r="H164" s="7">
        <f t="shared" si="17"/>
        <v>0.838763306609907</v>
      </c>
      <c r="I164" s="5">
        <f t="shared" si="18"/>
        <v>1.0258091713897606</v>
      </c>
      <c r="J164" s="1">
        <v>1.1100375205946575</v>
      </c>
      <c r="K164" s="2">
        <f t="shared" si="19"/>
        <v>0.9241211692017626</v>
      </c>
      <c r="L164" s="5">
        <f t="shared" si="20"/>
        <v>182.5</v>
      </c>
    </row>
    <row r="165" spans="1:12" ht="18.75">
      <c r="A165" s="4">
        <v>2007</v>
      </c>
      <c r="B165" s="5">
        <v>8</v>
      </c>
      <c r="C165" s="3">
        <v>164</v>
      </c>
      <c r="D165" s="11">
        <v>213</v>
      </c>
      <c r="E165" s="5">
        <f t="shared" si="14"/>
        <v>181.80416666666667</v>
      </c>
      <c r="F165" s="1">
        <f t="shared" si="15"/>
        <v>186.08541666666667</v>
      </c>
      <c r="G165" s="2">
        <f t="shared" si="16"/>
        <v>213.16803303618568</v>
      </c>
      <c r="H165" s="7">
        <f t="shared" si="17"/>
        <v>0.8729517930818376</v>
      </c>
      <c r="I165" s="5">
        <f t="shared" si="18"/>
        <v>1.144635639995074</v>
      </c>
      <c r="J165" s="1">
        <v>1.1705240758475008</v>
      </c>
      <c r="K165" s="2">
        <f t="shared" si="19"/>
        <v>0.9778830385580213</v>
      </c>
      <c r="L165" s="5">
        <f t="shared" si="20"/>
        <v>213</v>
      </c>
    </row>
    <row r="166" spans="1:12" ht="18.75">
      <c r="A166" s="4">
        <v>2007</v>
      </c>
      <c r="B166" s="5">
        <v>9</v>
      </c>
      <c r="C166" s="3">
        <v>165</v>
      </c>
      <c r="D166" s="11">
        <v>224</v>
      </c>
      <c r="E166" s="5">
        <f t="shared" si="14"/>
        <v>190.36666666666667</v>
      </c>
      <c r="F166" s="1">
        <f t="shared" si="15"/>
        <v>197.68788737137578</v>
      </c>
      <c r="G166" s="2">
        <f t="shared" si="16"/>
        <v>214.22815442277982</v>
      </c>
      <c r="H166" s="7">
        <f t="shared" si="17"/>
        <v>0.9227913478694225</v>
      </c>
      <c r="I166" s="5">
        <f t="shared" si="18"/>
        <v>1.1330992656074794</v>
      </c>
      <c r="J166" s="1">
        <v>1.0932789429298795</v>
      </c>
      <c r="K166" s="2">
        <f t="shared" si="19"/>
        <v>1.0364228387778927</v>
      </c>
      <c r="L166" s="5">
        <f t="shared" si="20"/>
        <v>224</v>
      </c>
    </row>
    <row r="167" spans="1:12" ht="18.75">
      <c r="A167" s="4">
        <v>2007</v>
      </c>
      <c r="B167" s="5">
        <v>10</v>
      </c>
      <c r="C167" s="3">
        <v>166</v>
      </c>
      <c r="D167" s="11">
        <v>222.5</v>
      </c>
      <c r="E167" s="5">
        <f t="shared" si="14"/>
        <v>205.00910807608489</v>
      </c>
      <c r="F167" s="1">
        <f t="shared" si="15"/>
        <v>213.2962561533853</v>
      </c>
      <c r="G167" s="2">
        <f t="shared" si="16"/>
        <v>215.28827580937397</v>
      </c>
      <c r="H167" s="7">
        <f t="shared" si="17"/>
        <v>0.9907471986177616</v>
      </c>
      <c r="I167" s="5">
        <f t="shared" si="18"/>
        <v>1.0431500487284509</v>
      </c>
      <c r="J167" s="1">
        <v>0.9594237519686827</v>
      </c>
      <c r="K167" s="2">
        <f t="shared" si="19"/>
        <v>1.087267275370207</v>
      </c>
      <c r="L167" s="5">
        <f t="shared" si="20"/>
        <v>222.50000000000003</v>
      </c>
    </row>
    <row r="168" spans="1:12" ht="18.75">
      <c r="A168" s="4">
        <v>2007</v>
      </c>
      <c r="B168" s="5">
        <v>11</v>
      </c>
      <c r="C168" s="3">
        <v>167</v>
      </c>
      <c r="D168" s="11">
        <v>179.4</v>
      </c>
      <c r="E168" s="5">
        <f t="shared" si="14"/>
        <v>221.58340423068566</v>
      </c>
      <c r="F168" s="1">
        <f t="shared" si="15"/>
        <v>234.53717942042658</v>
      </c>
      <c r="G168" s="2">
        <f t="shared" si="16"/>
        <v>216.34839719596812</v>
      </c>
      <c r="H168" s="7">
        <f t="shared" si="17"/>
        <v>1.0840717216313975</v>
      </c>
      <c r="I168" s="5">
        <f t="shared" si="18"/>
        <v>0.7649107081586037</v>
      </c>
      <c r="J168" s="1">
        <v>0.883398512442458</v>
      </c>
      <c r="K168" s="2">
        <f t="shared" si="19"/>
        <v>0.865872760011499</v>
      </c>
      <c r="L168" s="5">
        <f t="shared" si="20"/>
        <v>179.39999999999998</v>
      </c>
    </row>
    <row r="169" spans="1:12" ht="18.75">
      <c r="A169" s="4">
        <v>2007</v>
      </c>
      <c r="B169" s="5">
        <v>12</v>
      </c>
      <c r="C169" s="3">
        <v>168</v>
      </c>
      <c r="D169" s="12">
        <v>189.5</v>
      </c>
      <c r="E169" s="5">
        <f t="shared" si="14"/>
        <v>247.49095461016748</v>
      </c>
      <c r="F169" s="1">
        <f t="shared" si="15"/>
        <v>262.96951306774923</v>
      </c>
      <c r="G169" s="2">
        <f t="shared" si="16"/>
        <v>217.4085185825623</v>
      </c>
      <c r="H169" s="7">
        <f t="shared" si="17"/>
        <v>1.2095639802075413</v>
      </c>
      <c r="I169" s="5">
        <f t="shared" si="18"/>
        <v>0.7206158531052945</v>
      </c>
      <c r="J169" s="1">
        <v>0.894773199642009</v>
      </c>
      <c r="K169" s="2">
        <f t="shared" si="19"/>
        <v>0.8053614629870527</v>
      </c>
      <c r="L169" s="5">
        <f t="shared" si="20"/>
        <v>189.5</v>
      </c>
    </row>
    <row r="170" spans="1:12" ht="18.75">
      <c r="A170" s="4">
        <v>2008</v>
      </c>
      <c r="B170" s="5">
        <v>1</v>
      </c>
      <c r="C170" s="3">
        <v>169</v>
      </c>
      <c r="D170" s="12">
        <v>234</v>
      </c>
      <c r="E170" s="5">
        <f t="shared" si="14"/>
        <v>278.448071525331</v>
      </c>
      <c r="F170" s="1">
        <f t="shared" si="15"/>
        <v>295.667428163969</v>
      </c>
      <c r="G170" s="2">
        <f t="shared" si="16"/>
        <v>218.46863996915644</v>
      </c>
      <c r="H170" s="7">
        <f t="shared" si="17"/>
        <v>1.3533632479504223</v>
      </c>
      <c r="I170" s="5">
        <f t="shared" si="18"/>
        <v>0.7914297542109713</v>
      </c>
      <c r="J170" s="1">
        <v>0.965522623991397</v>
      </c>
      <c r="K170" s="2">
        <f t="shared" si="19"/>
        <v>0.8196905329253301</v>
      </c>
      <c r="L170" s="5">
        <f t="shared" si="20"/>
        <v>234.00000000000003</v>
      </c>
    </row>
    <row r="171" spans="1:12" ht="18.75">
      <c r="A171" s="4">
        <v>2008</v>
      </c>
      <c r="B171" s="5">
        <v>2</v>
      </c>
      <c r="C171" s="3">
        <v>170</v>
      </c>
      <c r="D171" s="12">
        <v>241.75</v>
      </c>
      <c r="E171" s="5">
        <f t="shared" si="14"/>
        <v>312.886784802607</v>
      </c>
      <c r="F171" s="1">
        <f t="shared" si="15"/>
        <v>329.72172937294954</v>
      </c>
      <c r="G171" s="2">
        <f t="shared" si="16"/>
        <v>219.5287613557506</v>
      </c>
      <c r="H171" s="7">
        <f t="shared" si="17"/>
        <v>1.5019523060972824</v>
      </c>
      <c r="I171" s="5">
        <f t="shared" si="18"/>
        <v>0.7331940192711887</v>
      </c>
      <c r="J171" s="1">
        <v>0.9213715559733487</v>
      </c>
      <c r="K171" s="2">
        <f t="shared" si="19"/>
        <v>0.7957636791778677</v>
      </c>
      <c r="L171" s="5">
        <f t="shared" si="20"/>
        <v>241.75</v>
      </c>
    </row>
    <row r="172" spans="1:12" ht="18.75">
      <c r="A172" s="4">
        <v>2008</v>
      </c>
      <c r="B172" s="5">
        <v>3</v>
      </c>
      <c r="C172" s="3">
        <v>171</v>
      </c>
      <c r="D172" s="13">
        <v>316.2092969130186</v>
      </c>
      <c r="E172" s="5">
        <f t="shared" si="14"/>
        <v>346.5566739432921</v>
      </c>
      <c r="F172" s="1">
        <f t="shared" si="15"/>
        <v>362.9923224834657</v>
      </c>
      <c r="G172" s="2">
        <f t="shared" si="16"/>
        <v>220.58888274234474</v>
      </c>
      <c r="H172" s="7">
        <f t="shared" si="17"/>
        <v>1.6455603653764048</v>
      </c>
      <c r="I172" s="5">
        <f t="shared" si="18"/>
        <v>0.8711184158100806</v>
      </c>
      <c r="J172" s="1">
        <v>0.9426362382396903</v>
      </c>
      <c r="K172" s="2">
        <f t="shared" si="19"/>
        <v>0.9241299882941436</v>
      </c>
      <c r="L172" s="5">
        <f t="shared" si="20"/>
        <v>316.2092969130186</v>
      </c>
    </row>
    <row r="173" spans="1:12" ht="18.75">
      <c r="A173" s="4">
        <v>2008</v>
      </c>
      <c r="B173" s="5">
        <v>4</v>
      </c>
      <c r="C173" s="3">
        <v>172</v>
      </c>
      <c r="D173" s="13">
        <v>340.64155385520894</v>
      </c>
      <c r="E173" s="5">
        <f t="shared" si="14"/>
        <v>379.4279710236394</v>
      </c>
      <c r="F173" s="1">
        <f t="shared" si="15"/>
        <v>389.8668870472808</v>
      </c>
      <c r="G173" s="2">
        <f t="shared" si="16"/>
        <v>221.6490041289389</v>
      </c>
      <c r="H173" s="7">
        <f t="shared" si="17"/>
        <v>1.7589381399633324</v>
      </c>
      <c r="I173" s="5">
        <f t="shared" si="18"/>
        <v>0.8737381018303766</v>
      </c>
      <c r="J173" s="1">
        <v>0.9458342590902205</v>
      </c>
      <c r="K173" s="2">
        <f t="shared" si="19"/>
        <v>0.9237750625260797</v>
      </c>
      <c r="L173" s="5">
        <f t="shared" si="20"/>
        <v>340.64155385520894</v>
      </c>
    </row>
    <row r="174" spans="1:12" ht="18.75">
      <c r="A174" s="4">
        <v>2008</v>
      </c>
      <c r="B174" s="5">
        <v>5</v>
      </c>
      <c r="C174" s="3">
        <v>173</v>
      </c>
      <c r="D174" s="13">
        <v>457.89060455378177</v>
      </c>
      <c r="E174" s="5">
        <f t="shared" si="14"/>
        <v>400.3058030709222</v>
      </c>
      <c r="F174" s="1">
        <f t="shared" si="15"/>
        <v>411.69225711756144</v>
      </c>
      <c r="G174" s="2">
        <f t="shared" si="16"/>
        <v>222.70912551553306</v>
      </c>
      <c r="H174" s="7">
        <f t="shared" si="17"/>
        <v>1.8485648316590761</v>
      </c>
      <c r="I174" s="5">
        <f t="shared" si="18"/>
        <v>1.112215730652005</v>
      </c>
      <c r="J174" s="1">
        <v>1.0110262035182822</v>
      </c>
      <c r="K174" s="2">
        <f t="shared" si="19"/>
        <v>1.1000859589806795</v>
      </c>
      <c r="L174" s="5">
        <f t="shared" si="20"/>
        <v>457.89060455378177</v>
      </c>
    </row>
    <row r="175" spans="1:12" ht="18.75">
      <c r="A175" s="4">
        <v>2008</v>
      </c>
      <c r="B175" s="5">
        <v>6</v>
      </c>
      <c r="C175" s="3">
        <v>174</v>
      </c>
      <c r="D175" s="13">
        <v>539.9854029819622</v>
      </c>
      <c r="E175" s="5">
        <f t="shared" si="14"/>
        <v>423.0787111642007</v>
      </c>
      <c r="F175" s="1">
        <f t="shared" si="15"/>
        <v>429.6139990908472</v>
      </c>
      <c r="G175" s="2">
        <f t="shared" si="16"/>
        <v>223.7692469021272</v>
      </c>
      <c r="H175" s="7">
        <f t="shared" si="17"/>
        <v>1.9198974168186431</v>
      </c>
      <c r="I175" s="5">
        <f t="shared" si="18"/>
        <v>1.2569083040233417</v>
      </c>
      <c r="J175" s="1">
        <v>1.1017879973794054</v>
      </c>
      <c r="K175" s="2">
        <f t="shared" si="19"/>
        <v>1.140789613803099</v>
      </c>
      <c r="L175" s="5">
        <f t="shared" si="20"/>
        <v>539.9854029819622</v>
      </c>
    </row>
    <row r="176" spans="1:12" ht="18.75">
      <c r="A176" s="4">
        <v>2008</v>
      </c>
      <c r="B176" s="5">
        <v>7</v>
      </c>
      <c r="C176" s="3">
        <v>175</v>
      </c>
      <c r="D176" s="13">
        <v>595.7645593273124</v>
      </c>
      <c r="E176" s="5">
        <f t="shared" si="14"/>
        <v>436.14928701749363</v>
      </c>
      <c r="F176" s="1">
        <f t="shared" si="15"/>
        <v>439.25860284291116</v>
      </c>
      <c r="G176" s="2">
        <f t="shared" si="16"/>
        <v>224.82936828872135</v>
      </c>
      <c r="H176" s="7">
        <f t="shared" si="17"/>
        <v>1.9537421031171698</v>
      </c>
      <c r="I176" s="5">
        <f t="shared" si="18"/>
        <v>1.3562957116183594</v>
      </c>
      <c r="J176" s="1">
        <v>1.1100375205946575</v>
      </c>
      <c r="K176" s="2">
        <f t="shared" si="19"/>
        <v>1.2218467272095261</v>
      </c>
      <c r="L176" s="5">
        <f t="shared" si="20"/>
        <v>595.7645593273124</v>
      </c>
    </row>
    <row r="177" spans="1:12" ht="18.75">
      <c r="A177" s="4">
        <v>2008</v>
      </c>
      <c r="B177" s="5">
        <v>8</v>
      </c>
      <c r="C177" s="3">
        <v>176</v>
      </c>
      <c r="D177" s="13">
        <v>617.0386696882211</v>
      </c>
      <c r="E177" s="5">
        <f t="shared" si="14"/>
        <v>442.3679186683287</v>
      </c>
      <c r="F177" s="1">
        <f t="shared" si="15"/>
        <v>444.4591022432079</v>
      </c>
      <c r="G177" s="2">
        <f t="shared" si="16"/>
        <v>225.88948967531553</v>
      </c>
      <c r="H177" s="7">
        <f t="shared" si="17"/>
        <v>1.967595317878913</v>
      </c>
      <c r="I177" s="5">
        <f t="shared" si="18"/>
        <v>1.3882912208884808</v>
      </c>
      <c r="J177" s="1">
        <v>1.1705240758475008</v>
      </c>
      <c r="K177" s="2">
        <f t="shared" si="19"/>
        <v>1.1860424313641809</v>
      </c>
      <c r="L177" s="5">
        <f t="shared" si="20"/>
        <v>617.0386696882211</v>
      </c>
    </row>
    <row r="178" spans="1:12" ht="18.75">
      <c r="A178" s="4">
        <v>2008</v>
      </c>
      <c r="B178" s="5">
        <v>9</v>
      </c>
      <c r="C178" s="3">
        <v>177</v>
      </c>
      <c r="D178" s="13">
        <v>618.455564964167</v>
      </c>
      <c r="E178" s="5">
        <f t="shared" si="14"/>
        <v>446.5502858180871</v>
      </c>
      <c r="F178" s="1">
        <f t="shared" si="15"/>
        <v>445.14535572709644</v>
      </c>
      <c r="G178" s="2">
        <f t="shared" si="16"/>
        <v>226.94961106190968</v>
      </c>
      <c r="H178" s="7">
        <f t="shared" si="17"/>
        <v>1.9614281498180892</v>
      </c>
      <c r="I178" s="5">
        <f t="shared" si="18"/>
        <v>1.389333971493395</v>
      </c>
      <c r="J178" s="1">
        <v>1.0932789429298795</v>
      </c>
      <c r="K178" s="2">
        <f t="shared" si="19"/>
        <v>1.2707955096712256</v>
      </c>
      <c r="L178" s="5">
        <f t="shared" si="20"/>
        <v>618.455564964167</v>
      </c>
    </row>
    <row r="179" spans="1:12" ht="18.75">
      <c r="A179" s="4">
        <v>2008</v>
      </c>
      <c r="B179" s="5">
        <v>10</v>
      </c>
      <c r="C179" s="3">
        <v>178</v>
      </c>
      <c r="D179" s="13">
        <v>473.0339845673945</v>
      </c>
      <c r="E179" s="5">
        <f t="shared" si="14"/>
        <v>443.7404256361057</v>
      </c>
      <c r="F179" s="1">
        <f t="shared" si="15"/>
        <v>441.0932573613188</v>
      </c>
      <c r="G179" s="2">
        <f t="shared" si="16"/>
        <v>228.00973244850383</v>
      </c>
      <c r="H179" s="7">
        <f t="shared" si="17"/>
        <v>1.9345369718414984</v>
      </c>
      <c r="I179" s="5">
        <f t="shared" si="18"/>
        <v>1.0724126398964917</v>
      </c>
      <c r="J179" s="1">
        <v>0.9594237519686827</v>
      </c>
      <c r="K179" s="2">
        <f t="shared" si="19"/>
        <v>1.1177674491547267</v>
      </c>
      <c r="L179" s="5">
        <f t="shared" si="20"/>
        <v>473.0339845673945</v>
      </c>
    </row>
    <row r="180" spans="1:12" ht="18.75">
      <c r="A180" s="4">
        <v>2008</v>
      </c>
      <c r="B180" s="5">
        <v>11</v>
      </c>
      <c r="C180" s="3">
        <v>179</v>
      </c>
      <c r="D180" s="13">
        <v>452.67489711934155</v>
      </c>
      <c r="E180" s="5">
        <f t="shared" si="14"/>
        <v>438.44608908653186</v>
      </c>
      <c r="F180" s="1">
        <f t="shared" si="15"/>
        <v>429.76165913488626</v>
      </c>
      <c r="G180" s="2">
        <f t="shared" si="16"/>
        <v>229.069853835098</v>
      </c>
      <c r="H180" s="7">
        <f t="shared" si="17"/>
        <v>1.8761161800201853</v>
      </c>
      <c r="I180" s="5">
        <f t="shared" si="18"/>
        <v>1.0533161520983045</v>
      </c>
      <c r="J180" s="1">
        <v>0.883398512442458</v>
      </c>
      <c r="K180" s="2">
        <f t="shared" si="19"/>
        <v>1.1923453993442337</v>
      </c>
      <c r="L180" s="5">
        <f t="shared" si="20"/>
        <v>452.6748971193416</v>
      </c>
    </row>
    <row r="181" spans="1:12" ht="18.75">
      <c r="A181" s="4">
        <v>2008</v>
      </c>
      <c r="B181" s="5">
        <v>12</v>
      </c>
      <c r="C181" s="3">
        <v>180</v>
      </c>
      <c r="D181" s="13">
        <v>346.34691023951564</v>
      </c>
      <c r="E181" s="5">
        <f t="shared" si="14"/>
        <v>421.0772291832406</v>
      </c>
      <c r="F181" s="1">
        <f t="shared" si="15"/>
        <v>410.6078847576305</v>
      </c>
      <c r="G181" s="2">
        <f t="shared" si="16"/>
        <v>230.12997522169215</v>
      </c>
      <c r="H181" s="7">
        <f t="shared" si="17"/>
        <v>1.7842433796904456</v>
      </c>
      <c r="I181" s="5">
        <f t="shared" si="18"/>
        <v>0.8434979529045182</v>
      </c>
      <c r="J181" s="1">
        <v>0.894773199642009</v>
      </c>
      <c r="K181" s="2">
        <f t="shared" si="19"/>
        <v>0.942694699888189</v>
      </c>
      <c r="L181" s="5">
        <f t="shared" si="20"/>
        <v>346.34691023951564</v>
      </c>
    </row>
    <row r="182" spans="1:12" ht="18.75">
      <c r="A182" s="4">
        <v>2009</v>
      </c>
      <c r="B182" s="5">
        <v>1</v>
      </c>
      <c r="C182" s="3">
        <v>181</v>
      </c>
      <c r="D182" s="13">
        <v>308.6235798100205</v>
      </c>
      <c r="E182" s="5">
        <f t="shared" si="14"/>
        <v>400.1385403320203</v>
      </c>
      <c r="F182" s="1">
        <f t="shared" si="15"/>
        <v>386.3561675909875</v>
      </c>
      <c r="G182" s="2">
        <f t="shared" si="16"/>
        <v>231.1900966082863</v>
      </c>
      <c r="H182" s="7">
        <f t="shared" si="17"/>
        <v>1.6711622740726852</v>
      </c>
      <c r="I182" s="5">
        <f t="shared" si="18"/>
        <v>0.7988058835306133</v>
      </c>
      <c r="J182" s="1">
        <v>0.965522623991397</v>
      </c>
      <c r="K182" s="2">
        <f t="shared" si="19"/>
        <v>0.8273300528457952</v>
      </c>
      <c r="L182" s="5">
        <f t="shared" si="20"/>
        <v>308.6235798100205</v>
      </c>
    </row>
    <row r="183" spans="1:12" ht="18.75">
      <c r="A183" s="4">
        <v>2009</v>
      </c>
      <c r="B183" s="5">
        <v>2</v>
      </c>
      <c r="C183" s="3">
        <v>182</v>
      </c>
      <c r="D183" s="13">
        <v>291.93840579710144</v>
      </c>
      <c r="E183" s="5">
        <f t="shared" si="14"/>
        <v>372.57379484995477</v>
      </c>
      <c r="F183" s="1">
        <f t="shared" si="15"/>
        <v>356.6984633136103</v>
      </c>
      <c r="G183" s="2">
        <f t="shared" si="16"/>
        <v>232.25021799488044</v>
      </c>
      <c r="H183" s="7">
        <f t="shared" si="17"/>
        <v>1.535836936529692</v>
      </c>
      <c r="I183" s="5">
        <f t="shared" si="18"/>
        <v>0.8184459307312136</v>
      </c>
      <c r="J183" s="1">
        <v>0.9213715559733487</v>
      </c>
      <c r="K183" s="2">
        <f t="shared" si="19"/>
        <v>0.8882908588019052</v>
      </c>
      <c r="L183" s="5">
        <f t="shared" si="20"/>
        <v>291.93840579710144</v>
      </c>
    </row>
    <row r="184" spans="1:12" ht="18.75">
      <c r="A184" s="4">
        <v>2009</v>
      </c>
      <c r="B184" s="5">
        <v>3</v>
      </c>
      <c r="C184" s="3">
        <v>183</v>
      </c>
      <c r="D184" s="13">
        <v>282.4909747292419</v>
      </c>
      <c r="E184" s="5">
        <f t="shared" si="14"/>
        <v>340.8231317772659</v>
      </c>
      <c r="F184" s="1">
        <f t="shared" si="15"/>
        <v>323.63856061390936</v>
      </c>
      <c r="G184" s="2">
        <f t="shared" si="16"/>
        <v>233.31033938147462</v>
      </c>
      <c r="H184" s="7">
        <f t="shared" si="17"/>
        <v>1.3871591009292707</v>
      </c>
      <c r="I184" s="5">
        <f t="shared" si="18"/>
        <v>0.8728594460233209</v>
      </c>
      <c r="J184" s="1">
        <v>0.9426362382396903</v>
      </c>
      <c r="K184" s="2">
        <f t="shared" si="19"/>
        <v>0.9259769682240597</v>
      </c>
      <c r="L184" s="5">
        <f t="shared" si="20"/>
        <v>282.4909747292419</v>
      </c>
    </row>
    <row r="185" spans="1:12" ht="18.75">
      <c r="A185" s="4">
        <v>2009</v>
      </c>
      <c r="B185" s="5">
        <v>4</v>
      </c>
      <c r="C185" s="3">
        <v>184</v>
      </c>
      <c r="D185" s="13">
        <v>277.1095152603231</v>
      </c>
      <c r="E185" s="5">
        <f t="shared" si="14"/>
        <v>306.4539894505528</v>
      </c>
      <c r="F185" s="1">
        <f t="shared" si="15"/>
        <v>294.27280082396794</v>
      </c>
      <c r="G185" s="2">
        <f t="shared" si="16"/>
        <v>234.37046076806877</v>
      </c>
      <c r="H185" s="7">
        <f t="shared" si="17"/>
        <v>1.2555882676493864</v>
      </c>
      <c r="I185" s="5">
        <f t="shared" si="18"/>
        <v>0.941675596536318</v>
      </c>
      <c r="J185" s="1">
        <v>0.9458342590902205</v>
      </c>
      <c r="K185" s="2">
        <f t="shared" si="19"/>
        <v>0.9956031804579561</v>
      </c>
      <c r="L185" s="5">
        <f t="shared" si="20"/>
        <v>277.10951526032306</v>
      </c>
    </row>
    <row r="186" spans="1:13" ht="18.75">
      <c r="A186" s="4">
        <v>2009</v>
      </c>
      <c r="B186" s="5">
        <v>5</v>
      </c>
      <c r="C186" s="3">
        <v>185</v>
      </c>
      <c r="D186" s="13">
        <v>249.46428571428578</v>
      </c>
      <c r="E186" s="5">
        <f t="shared" si="14"/>
        <v>282.09161219738303</v>
      </c>
      <c r="G186" s="2">
        <f aca="true" t="shared" si="21" ref="G186:G200">$E$199+$E$198*C185</f>
        <v>234.37046076806877</v>
      </c>
      <c r="J186" s="1">
        <v>1.0110262035182822</v>
      </c>
      <c r="L186" s="14">
        <f>G186*J186</f>
        <v>236.95467716717107</v>
      </c>
      <c r="M186" s="14"/>
    </row>
    <row r="187" spans="1:13" ht="18.75">
      <c r="A187" s="4">
        <v>2009</v>
      </c>
      <c r="B187" s="5">
        <v>6</v>
      </c>
      <c r="C187" s="3">
        <v>186</v>
      </c>
      <c r="D187" s="13">
        <v>288.72113676731794</v>
      </c>
      <c r="G187" s="2">
        <f t="shared" si="21"/>
        <v>235.43058215466291</v>
      </c>
      <c r="J187" s="1">
        <v>1.1017879973794054</v>
      </c>
      <c r="L187" s="14">
        <f aca="true" t="shared" si="22" ref="L187:L205">G187*J187</f>
        <v>259.3945896340536</v>
      </c>
      <c r="M187" s="14"/>
    </row>
    <row r="188" spans="1:13" ht="18.75">
      <c r="A188" s="4">
        <v>2009</v>
      </c>
      <c r="B188" s="5">
        <v>7</v>
      </c>
      <c r="C188" s="3">
        <v>187</v>
      </c>
      <c r="D188" s="13">
        <v>264.9876135425269</v>
      </c>
      <c r="G188" s="2">
        <f t="shared" si="21"/>
        <v>236.49070354125706</v>
      </c>
      <c r="J188" s="1">
        <v>1.1100375205946575</v>
      </c>
      <c r="L188" s="14">
        <f t="shared" si="22"/>
        <v>262.5135542026232</v>
      </c>
      <c r="M188" s="14"/>
    </row>
    <row r="189" spans="1:13" ht="18.75">
      <c r="A189" s="4">
        <v>2009</v>
      </c>
      <c r="B189" s="5">
        <v>8</v>
      </c>
      <c r="C189" s="3">
        <v>188</v>
      </c>
      <c r="D189" s="8">
        <v>236.0307128159553</v>
      </c>
      <c r="G189" s="2">
        <f t="shared" si="21"/>
        <v>237.55082492785124</v>
      </c>
      <c r="J189" s="1">
        <v>1.1705240758475008</v>
      </c>
      <c r="L189" s="14">
        <f t="shared" si="22"/>
        <v>278.0589598154845</v>
      </c>
      <c r="M189" s="14"/>
    </row>
    <row r="190" spans="1:13" ht="18.75">
      <c r="A190" s="4">
        <v>2009</v>
      </c>
      <c r="B190" s="5">
        <v>9</v>
      </c>
      <c r="C190" s="3">
        <v>189</v>
      </c>
      <c r="D190" s="8">
        <v>206.0258570436088</v>
      </c>
      <c r="G190" s="2">
        <f t="shared" si="21"/>
        <v>238.61094631444539</v>
      </c>
      <c r="J190" s="1">
        <v>1.0932789429298795</v>
      </c>
      <c r="L190" s="14">
        <f t="shared" si="22"/>
        <v>260.8683231581551</v>
      </c>
      <c r="M190" s="14"/>
    </row>
    <row r="191" spans="1:13" ht="18.75">
      <c r="A191" s="4">
        <v>2009</v>
      </c>
      <c r="B191" s="5">
        <v>10</v>
      </c>
      <c r="C191" s="3">
        <v>190</v>
      </c>
      <c r="D191" s="8">
        <v>180.6854575293574</v>
      </c>
      <c r="G191" s="2">
        <f t="shared" si="21"/>
        <v>239.67106770103953</v>
      </c>
      <c r="J191" s="1">
        <v>0.9594237519686827</v>
      </c>
      <c r="L191" s="14">
        <f t="shared" si="22"/>
        <v>229.94611501207152</v>
      </c>
      <c r="M191" s="14"/>
    </row>
    <row r="192" spans="1:13" ht="18.75">
      <c r="A192" s="4">
        <v>2009</v>
      </c>
      <c r="B192" s="5">
        <v>11</v>
      </c>
      <c r="C192" s="3">
        <v>191</v>
      </c>
      <c r="D192" s="8">
        <v>183.1909397973376</v>
      </c>
      <c r="G192" s="2">
        <f t="shared" si="21"/>
        <v>240.73118908763368</v>
      </c>
      <c r="J192" s="1">
        <v>0.883398512442458</v>
      </c>
      <c r="L192" s="14">
        <f t="shared" si="22"/>
        <v>212.66157433851967</v>
      </c>
      <c r="M192" s="14"/>
    </row>
    <row r="193" spans="1:13" ht="18.75">
      <c r="A193" s="4">
        <v>2010</v>
      </c>
      <c r="B193" s="5">
        <v>12</v>
      </c>
      <c r="C193" s="3">
        <v>192</v>
      </c>
      <c r="G193" s="2">
        <f t="shared" si="21"/>
        <v>241.79131047422786</v>
      </c>
      <c r="J193" s="15">
        <v>0.894773199642009</v>
      </c>
      <c r="L193" s="14">
        <f t="shared" si="22"/>
        <v>216.34838451865926</v>
      </c>
      <c r="M193" s="14"/>
    </row>
    <row r="194" spans="1:13" ht="18.75">
      <c r="A194" s="4">
        <v>2010</v>
      </c>
      <c r="B194" s="5">
        <v>1</v>
      </c>
      <c r="C194" s="3">
        <v>193</v>
      </c>
      <c r="G194" s="2">
        <f t="shared" si="21"/>
        <v>242.851431860822</v>
      </c>
      <c r="J194" s="15">
        <v>0.965522623991397</v>
      </c>
      <c r="L194" s="14">
        <f t="shared" si="22"/>
        <v>234.4785517303288</v>
      </c>
      <c r="M194" s="14"/>
    </row>
    <row r="195" spans="1:13" ht="18.75">
      <c r="A195" s="4">
        <v>2010</v>
      </c>
      <c r="B195" s="5">
        <v>2</v>
      </c>
      <c r="C195" s="3">
        <v>194</v>
      </c>
      <c r="G195" s="2">
        <f t="shared" si="21"/>
        <v>243.91155324741615</v>
      </c>
      <c r="J195" s="15">
        <v>0.9213715559733487</v>
      </c>
      <c r="L195" s="14">
        <f t="shared" si="22"/>
        <v>224.73316733544812</v>
      </c>
      <c r="M195" s="14"/>
    </row>
    <row r="196" spans="1:13" ht="18.75">
      <c r="A196" s="4">
        <v>2010</v>
      </c>
      <c r="B196" s="5">
        <v>3</v>
      </c>
      <c r="C196" s="3">
        <v>195</v>
      </c>
      <c r="G196" s="2">
        <f t="shared" si="21"/>
        <v>244.97167463401033</v>
      </c>
      <c r="J196" s="15">
        <v>0.9426362382396903</v>
      </c>
      <c r="L196" s="14">
        <f t="shared" si="22"/>
        <v>230.91917785228085</v>
      </c>
      <c r="M196" s="14"/>
    </row>
    <row r="197" spans="1:13" ht="18.75">
      <c r="A197" s="4">
        <v>2010</v>
      </c>
      <c r="B197" s="5">
        <v>4</v>
      </c>
      <c r="C197" s="3">
        <v>196</v>
      </c>
      <c r="G197" s="2">
        <f t="shared" si="21"/>
        <v>246.03179602060447</v>
      </c>
      <c r="J197" s="15">
        <v>0.9458342590902205</v>
      </c>
      <c r="L197" s="14">
        <f t="shared" si="22"/>
        <v>232.70530150178467</v>
      </c>
      <c r="M197" s="14"/>
    </row>
    <row r="198" spans="1:13" ht="18.75">
      <c r="A198" s="4">
        <v>2010</v>
      </c>
      <c r="B198" s="5">
        <v>5</v>
      </c>
      <c r="C198" s="3">
        <v>197</v>
      </c>
      <c r="D198" s="2" t="s">
        <v>14</v>
      </c>
      <c r="E198" s="5">
        <f>INDEX(LINEST(F8:F185,C8:C185,1,1),1,1)</f>
        <v>1.060121386594155</v>
      </c>
      <c r="G198" s="2">
        <f t="shared" si="21"/>
        <v>247.09191740719862</v>
      </c>
      <c r="J198" s="15">
        <v>1.0110262035182822</v>
      </c>
      <c r="L198" s="14">
        <f t="shared" si="22"/>
        <v>249.81640317625298</v>
      </c>
      <c r="M198" s="14"/>
    </row>
    <row r="199" spans="1:13" ht="18.75">
      <c r="A199" s="4">
        <v>2010</v>
      </c>
      <c r="B199" s="5">
        <v>6</v>
      </c>
      <c r="C199" s="3">
        <v>198</v>
      </c>
      <c r="D199" s="2" t="s">
        <v>13</v>
      </c>
      <c r="E199" s="5">
        <f>INDEX(LINEST(F8:F185,C8:C185,1,1),1,2)</f>
        <v>39.30812563474424</v>
      </c>
      <c r="G199" s="2">
        <f t="shared" si="21"/>
        <v>248.15203879379277</v>
      </c>
      <c r="J199" s="15">
        <v>1.1017879973794054</v>
      </c>
      <c r="L199" s="14">
        <f t="shared" si="22"/>
        <v>273.41093786822944</v>
      </c>
      <c r="M199" s="14"/>
    </row>
    <row r="200" spans="1:13" ht="18.75">
      <c r="A200" s="4">
        <v>2010</v>
      </c>
      <c r="B200" s="5">
        <v>7</v>
      </c>
      <c r="C200" s="3">
        <v>199</v>
      </c>
      <c r="D200" s="2" t="s">
        <v>12</v>
      </c>
      <c r="E200" s="5">
        <f>INDEX(LINEST(F8:F185,C8:C185,1,1),4,1)</f>
        <v>121.78675092490846</v>
      </c>
      <c r="G200" s="2">
        <f t="shared" si="21"/>
        <v>249.21216018038695</v>
      </c>
      <c r="J200" s="15">
        <v>1.1100375205946575</v>
      </c>
      <c r="L200" s="14">
        <f t="shared" si="22"/>
        <v>276.6348483886754</v>
      </c>
      <c r="M200" s="14"/>
    </row>
    <row r="201" spans="1:13" ht="18.75">
      <c r="A201" s="4">
        <v>2010</v>
      </c>
      <c r="B201" s="5">
        <v>8</v>
      </c>
      <c r="C201" s="3">
        <v>200</v>
      </c>
      <c r="D201" s="2" t="s">
        <v>15</v>
      </c>
      <c r="E201" s="5">
        <f>INDEX(LINEST(F8:F185,C8:C185,1,1),3,1)</f>
        <v>0.40897303371169413</v>
      </c>
      <c r="G201" s="2">
        <f>$E$199+$E$198*C200</f>
        <v>250.2722815669811</v>
      </c>
      <c r="J201" s="15">
        <v>1.1705240758475008</v>
      </c>
      <c r="L201" s="14">
        <f t="shared" si="22"/>
        <v>292.9497310914361</v>
      </c>
      <c r="M201" s="14"/>
    </row>
    <row r="202" spans="1:13" ht="18.75">
      <c r="A202" s="4">
        <v>2010</v>
      </c>
      <c r="B202" s="5">
        <v>9</v>
      </c>
      <c r="C202" s="3">
        <v>201</v>
      </c>
      <c r="G202" s="2">
        <f>$E$199+$E$198*C201</f>
        <v>251.33240295357524</v>
      </c>
      <c r="J202" s="15">
        <v>1.0932789429298795</v>
      </c>
      <c r="L202" s="14">
        <f t="shared" si="22"/>
        <v>274.77642382511124</v>
      </c>
      <c r="M202" s="14"/>
    </row>
    <row r="203" spans="1:13" ht="18.75">
      <c r="A203" s="4">
        <v>2010</v>
      </c>
      <c r="B203" s="5">
        <v>10</v>
      </c>
      <c r="C203" s="3">
        <v>202</v>
      </c>
      <c r="G203" s="2">
        <f>$E$199+$E$198*C202</f>
        <v>252.3925243401694</v>
      </c>
      <c r="J203" s="15">
        <v>0.9594237519686827</v>
      </c>
      <c r="L203" s="14">
        <f t="shared" si="22"/>
        <v>242.15138267129237</v>
      </c>
      <c r="M203" s="14"/>
    </row>
    <row r="204" spans="1:13" ht="18.75">
      <c r="A204" s="4">
        <v>2010</v>
      </c>
      <c r="B204" s="5">
        <v>11</v>
      </c>
      <c r="C204" s="3">
        <v>203</v>
      </c>
      <c r="G204" s="2">
        <f>$E$199+$E$198*C203</f>
        <v>253.45264572676356</v>
      </c>
      <c r="J204" s="15">
        <v>0.883398512442458</v>
      </c>
      <c r="L204" s="14">
        <f t="shared" si="22"/>
        <v>223.89969020962826</v>
      </c>
      <c r="M204" s="14"/>
    </row>
    <row r="205" spans="1:13" ht="18.75">
      <c r="A205" s="4">
        <v>2010</v>
      </c>
      <c r="B205" s="5">
        <v>12</v>
      </c>
      <c r="C205" s="3">
        <v>204</v>
      </c>
      <c r="G205" s="2">
        <f>$E$199+$E$198*C204</f>
        <v>254.5127671133577</v>
      </c>
      <c r="J205" s="15">
        <v>0.894773199642009</v>
      </c>
      <c r="L205" s="14">
        <f t="shared" si="22"/>
        <v>227.73120297976055</v>
      </c>
      <c r="M205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bbehute</dc:creator>
  <cp:keywords/>
  <dc:description/>
  <cp:lastModifiedBy>Payne, Kenna</cp:lastModifiedBy>
  <dcterms:created xsi:type="dcterms:W3CDTF">2010-01-21T08:03:35Z</dcterms:created>
  <dcterms:modified xsi:type="dcterms:W3CDTF">2018-05-23T19:20:16Z</dcterms:modified>
  <cp:category/>
  <cp:version/>
  <cp:contentType/>
  <cp:contentStatus/>
</cp:coreProperties>
</file>