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<sst xmlns="http://schemas.openxmlformats.org/spreadsheetml/2006/main" count="61" uniqueCount="50">
  <si>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Cost Item</t>
  </si>
  <si>
    <t>Port Charges</t>
  </si>
  <si>
    <t>Bags, bagging and storage</t>
  </si>
  <si>
    <t>Product/ Date</t>
  </si>
  <si>
    <t>Source</t>
  </si>
  <si>
    <t>Port of Entry</t>
  </si>
  <si>
    <t>Exchange Rate</t>
  </si>
  <si>
    <t>FOB Cost Incl. Pre-inspection</t>
  </si>
  <si>
    <t>Taxes and Levies</t>
  </si>
  <si>
    <t>Finance costs</t>
  </si>
  <si>
    <t>Importer overhead</t>
  </si>
  <si>
    <t>Importer Margin</t>
  </si>
  <si>
    <t>Inland Transport Cost</t>
  </si>
  <si>
    <t>Distributor warehouse</t>
  </si>
  <si>
    <t>Distributor Finance Cost</t>
  </si>
  <si>
    <t>Distributor Overhead</t>
  </si>
  <si>
    <t>Retail transport</t>
  </si>
  <si>
    <t>Retail Finance Cost</t>
  </si>
  <si>
    <t>Other retailer costs (incl. local tax)</t>
  </si>
  <si>
    <t>Retailer Margin</t>
  </si>
  <si>
    <t>Retail Price</t>
  </si>
  <si>
    <t>Product Cost (FOB + Bagging)</t>
  </si>
  <si>
    <t>Transport Cost</t>
  </si>
  <si>
    <t>Finance Costs</t>
  </si>
  <si>
    <t>Total Overheads</t>
  </si>
  <si>
    <t>Total Margins</t>
  </si>
  <si>
    <t>Ratio of Retail:FOB</t>
  </si>
  <si>
    <t>Ratio of Retail:CIF</t>
  </si>
  <si>
    <t>Arab Gulf</t>
  </si>
  <si>
    <t>Urea 1/06</t>
  </si>
  <si>
    <t>Beira</t>
  </si>
  <si>
    <t>ER 140</t>
  </si>
  <si>
    <t>Lilongwe</t>
  </si>
  <si>
    <t>Distributor Margin</t>
  </si>
  <si>
    <t>Cost Component</t>
  </si>
  <si>
    <t>Table 1: Fertilizer Supply Cost Components, Malawi</t>
  </si>
  <si>
    <t>Urea 1/08</t>
  </si>
  <si>
    <t>Price per bag</t>
  </si>
  <si>
    <t>Price per bag (kwacha)</t>
  </si>
  <si>
    <t>S0</t>
  </si>
  <si>
    <t>S1</t>
  </si>
  <si>
    <t>S2</t>
  </si>
  <si>
    <t>S3</t>
  </si>
  <si>
    <t>ER 200</t>
  </si>
  <si>
    <t>S4</t>
  </si>
  <si>
    <t>Subsidy</t>
  </si>
  <si>
    <t>S5</t>
  </si>
  <si>
    <t>Fast train</t>
  </si>
  <si>
    <t>Insurance</t>
  </si>
  <si>
    <t>Ocean Freight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</si>
</sst>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left"/>
    </xf>
    <xf numFmtId="164" fontId="0" fillId="0" borderId="10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</cols>
  <sheetData>
    <row r="1" ht="12.75">
      <c r="A1" s="1" t="s">
        <v>35</v>
      </c>
    </row>
    <row r="2" ht="12.75">
      <c r="A2" s="1"/>
    </row>
    <row r="3" spans="1:9" ht="12.75">
      <c r="A3" s="1" t="s">
        <v>34</v>
      </c>
      <c r="B3" s="1" t="s">
        <v>39</v>
      </c>
      <c r="D3" s="1" t="s">
        <v>40</v>
      </c>
      <c r="F3" s="1" t="s">
        <v>41</v>
      </c>
      <c r="G3" s="1" t="s">
        <v>42</v>
      </c>
      <c r="H3" s="1" t="s">
        <v>44</v>
      </c>
      <c r="I3" s="1" t="s">
        <v>46</v>
      </c>
    </row>
    <row r="4" spans="1:6" ht="12.75">
      <c r="A4" s="1" t="s">
        <v>3</v>
      </c>
      <c r="B4" s="1" t="s">
        <v>29</v>
      </c>
      <c r="D4" s="1" t="s">
        <v>36</v>
      </c>
      <c r="F4" s="1" t="s">
        <v>29</v>
      </c>
    </row>
    <row r="5" spans="1:6" ht="12.75">
      <c r="A5" s="1" t="s">
        <v>4</v>
      </c>
      <c r="B5" s="1" t="s">
        <v>28</v>
      </c>
      <c r="D5" s="1" t="s">
        <v>28</v>
      </c>
      <c r="F5" s="1" t="s">
        <v>28</v>
      </c>
    </row>
    <row r="6" spans="1:9" ht="12.75">
      <c r="A6" s="1" t="s">
        <v>5</v>
      </c>
      <c r="B6" s="1" t="s">
        <v>30</v>
      </c>
      <c r="D6" s="1" t="s">
        <v>30</v>
      </c>
      <c r="F6" s="1" t="s">
        <v>30</v>
      </c>
      <c r="I6" s="1" t="s">
        <v>47</v>
      </c>
    </row>
    <row r="7" spans="1:8" ht="12.75">
      <c r="A7" s="1" t="s">
        <v>6</v>
      </c>
      <c r="B7" s="1" t="s">
        <v>31</v>
      </c>
      <c r="D7" s="1" t="s">
        <v>31</v>
      </c>
      <c r="F7" s="1" t="s">
        <v>31</v>
      </c>
      <c r="G7" s="13" t="s">
        <v>43</v>
      </c>
      <c r="H7" s="1" t="s">
        <v>45</v>
      </c>
    </row>
    <row r="8" spans="1:8" ht="12.75">
      <c r="A8" s="1" t="s">
        <v>0</v>
      </c>
      <c r="B8" s="1" t="s">
        <v>32</v>
      </c>
      <c r="D8" s="1" t="s">
        <v>32</v>
      </c>
      <c r="F8" s="1" t="s">
        <v>32</v>
      </c>
      <c r="H8" s="14">
        <v>0.7</v>
      </c>
    </row>
    <row r="9" spans="1:4" ht="12.75">
      <c r="A9" s="1"/>
      <c r="B9" s="1"/>
      <c r="D9" s="1"/>
    </row>
    <row r="10" spans="1:6" ht="12.75">
      <c r="A10" t="s">
        <v>7</v>
      </c>
      <c r="B10" s="4">
        <v>181.8</v>
      </c>
      <c r="D10" s="12">
        <v>810</v>
      </c>
      <c r="F10" s="6">
        <v>181.8</v>
      </c>
    </row>
    <row r="11" spans="1:6" ht="12.75">
      <c r="A11" s="2" t="s">
        <v>49</v>
      </c>
      <c r="B11" s="4">
        <v>55</v>
      </c>
      <c r="D11" s="4">
        <v>55</v>
      </c>
      <c r="F11" s="7">
        <v>55</v>
      </c>
    </row>
    <row r="12" spans="1:6" ht="12.75">
      <c r="A12" t="s">
        <v>48</v>
      </c>
      <c r="B12" s="4">
        <v>3.63</v>
      </c>
      <c r="D12" s="4">
        <v>3.63</v>
      </c>
      <c r="F12" s="7">
        <v>3.63</v>
      </c>
    </row>
    <row r="13" spans="1:6" ht="12.75">
      <c r="A13" t="s">
        <v>8</v>
      </c>
      <c r="B13" s="4">
        <v>7.72</v>
      </c>
      <c r="D13" s="4">
        <v>7.72</v>
      </c>
      <c r="F13" s="7">
        <v>7.72</v>
      </c>
    </row>
    <row r="14" spans="1:6" ht="12.75">
      <c r="A14" t="s">
        <v>1</v>
      </c>
      <c r="B14" s="4">
        <v>8.78</v>
      </c>
      <c r="D14" s="4">
        <v>8.78</v>
      </c>
      <c r="F14" s="7">
        <v>8.78</v>
      </c>
    </row>
    <row r="15" spans="1:6" ht="12.75">
      <c r="A15" t="s">
        <v>2</v>
      </c>
      <c r="B15" s="4">
        <v>29.42</v>
      </c>
      <c r="D15" s="4">
        <v>29.42</v>
      </c>
      <c r="F15" s="7">
        <v>29.42</v>
      </c>
    </row>
    <row r="16" spans="1:6" ht="12.75">
      <c r="A16" t="s">
        <v>9</v>
      </c>
      <c r="B16" s="4">
        <v>8.7</v>
      </c>
      <c r="D16" s="4">
        <v>8.7</v>
      </c>
      <c r="F16" s="7">
        <v>8.7</v>
      </c>
    </row>
    <row r="17" spans="1:6" ht="12.75">
      <c r="A17" t="s">
        <v>10</v>
      </c>
      <c r="B17" s="4">
        <v>5</v>
      </c>
      <c r="D17" s="4">
        <v>5</v>
      </c>
      <c r="F17" s="7">
        <v>5</v>
      </c>
    </row>
    <row r="18" spans="1:6" ht="12.75">
      <c r="A18" t="s">
        <v>11</v>
      </c>
      <c r="B18" s="4">
        <v>19.11</v>
      </c>
      <c r="D18" s="4">
        <v>19.11</v>
      </c>
      <c r="F18" s="7">
        <v>19.11</v>
      </c>
    </row>
    <row r="19" spans="1:9" ht="12.75">
      <c r="A19" s="1" t="s">
        <v>12</v>
      </c>
      <c r="B19" s="17">
        <v>86.91</v>
      </c>
      <c r="C19" s="1"/>
      <c r="D19" s="17">
        <v>86.91</v>
      </c>
      <c r="E19" s="1"/>
      <c r="F19" s="15">
        <v>86.91</v>
      </c>
      <c r="I19" s="13">
        <v>26.11</v>
      </c>
    </row>
    <row r="20" spans="1:6" ht="12.75">
      <c r="A20" t="s">
        <v>13</v>
      </c>
      <c r="B20" s="4">
        <v>7.38</v>
      </c>
      <c r="D20" s="4">
        <v>7.38</v>
      </c>
      <c r="F20" s="7">
        <v>7.38</v>
      </c>
    </row>
    <row r="21" spans="1:6" ht="12.75">
      <c r="A21" t="s">
        <v>8</v>
      </c>
      <c r="B21" s="4">
        <v>3.87</v>
      </c>
      <c r="D21" s="4">
        <v>3.87</v>
      </c>
      <c r="F21" s="7">
        <v>3.87</v>
      </c>
    </row>
    <row r="22" spans="1:6" ht="12.75">
      <c r="A22" t="s">
        <v>14</v>
      </c>
      <c r="B22" s="4">
        <v>7.61</v>
      </c>
      <c r="D22" s="4">
        <v>7.61</v>
      </c>
      <c r="F22" s="7">
        <v>7.61</v>
      </c>
    </row>
    <row r="23" spans="1:6" ht="12.75">
      <c r="A23" t="s">
        <v>15</v>
      </c>
      <c r="B23" s="4">
        <v>2</v>
      </c>
      <c r="D23" s="4">
        <v>2</v>
      </c>
      <c r="F23" s="7">
        <v>2</v>
      </c>
    </row>
    <row r="24" spans="1:6" ht="12.75">
      <c r="A24" t="s">
        <v>33</v>
      </c>
      <c r="B24" s="4">
        <v>44.9</v>
      </c>
      <c r="D24" s="4">
        <v>44.9</v>
      </c>
      <c r="F24" s="7">
        <v>44.9</v>
      </c>
    </row>
    <row r="25" spans="1:6" ht="12.75">
      <c r="A25" t="s">
        <v>16</v>
      </c>
      <c r="B25" s="4">
        <v>3.57</v>
      </c>
      <c r="D25" s="4">
        <v>3.57</v>
      </c>
      <c r="F25" s="7">
        <v>3.57</v>
      </c>
    </row>
    <row r="26" spans="1:6" ht="12.75">
      <c r="A26" t="s">
        <v>17</v>
      </c>
      <c r="B26" s="4">
        <v>5.39</v>
      </c>
      <c r="D26" s="4">
        <v>5.39</v>
      </c>
      <c r="F26" s="7">
        <v>5.39</v>
      </c>
    </row>
    <row r="27" spans="1:6" ht="12.75">
      <c r="A27" t="s">
        <v>18</v>
      </c>
      <c r="B27" s="4">
        <v>2</v>
      </c>
      <c r="D27" s="4">
        <v>2</v>
      </c>
      <c r="F27" s="7">
        <v>2</v>
      </c>
    </row>
    <row r="28" spans="1:6" ht="12.75">
      <c r="A28" t="s">
        <v>19</v>
      </c>
      <c r="B28" s="4">
        <v>16.66</v>
      </c>
      <c r="D28" s="4">
        <v>16.66</v>
      </c>
      <c r="F28" s="7">
        <v>16.66</v>
      </c>
    </row>
    <row r="29" spans="1:9" ht="12.75">
      <c r="A29" s="3" t="s">
        <v>20</v>
      </c>
      <c r="B29" s="5">
        <f>SUM(B10:B28)</f>
        <v>499.45000000000005</v>
      </c>
      <c r="D29" s="5">
        <f>SUM(D10:D28)</f>
        <v>1127.65</v>
      </c>
      <c r="F29" s="10">
        <f>SUM(F10:F28)</f>
        <v>499.45000000000005</v>
      </c>
      <c r="I29" s="1">
        <v>435.02</v>
      </c>
    </row>
    <row r="30" spans="1:9" ht="12.75">
      <c r="A30" s="9" t="s">
        <v>37</v>
      </c>
      <c r="B30" s="8">
        <f>((B29/20))</f>
        <v>24.972500000000004</v>
      </c>
      <c r="D30" s="8">
        <f>((D29/20))</f>
        <v>56.38250000000001</v>
      </c>
      <c r="F30" s="7">
        <v>24.79</v>
      </c>
      <c r="G30" s="7">
        <v>24.79</v>
      </c>
      <c r="I30" s="11">
        <f>435.02/30</f>
        <v>14.500666666666666</v>
      </c>
    </row>
    <row r="31" spans="1:9" ht="12.75">
      <c r="A31" s="9" t="s">
        <v>38</v>
      </c>
      <c r="B31" s="4"/>
      <c r="D31" s="4"/>
      <c r="F31" s="16">
        <f>F30*140</f>
        <v>3470.6</v>
      </c>
      <c r="G31" s="16">
        <f>G30*200</f>
        <v>4958</v>
      </c>
      <c r="H31">
        <f>4958*0.3</f>
        <v>1487.3999999999999</v>
      </c>
      <c r="I31">
        <f>(14.5*200)*0.3</f>
        <v>870</v>
      </c>
    </row>
    <row r="32" spans="1:6" ht="12.75">
      <c r="A32" t="s">
        <v>21</v>
      </c>
      <c r="B32" s="4">
        <f>B10+B15+B14</f>
        <v>220.00000000000003</v>
      </c>
      <c r="D32" s="4">
        <f>D10+D15+D14</f>
        <v>848.1999999999999</v>
      </c>
      <c r="F32" s="7"/>
    </row>
    <row r="33" spans="1:6" ht="12.75">
      <c r="A33" t="s">
        <v>22</v>
      </c>
      <c r="B33" s="4">
        <f>B11+B12+B19+B25</f>
        <v>149.10999999999999</v>
      </c>
      <c r="D33" s="4">
        <f>D11+D12+D19+D25</f>
        <v>149.10999999999999</v>
      </c>
      <c r="F33" s="7"/>
    </row>
    <row r="34" spans="1:6" ht="12.75">
      <c r="A34" t="s">
        <v>8</v>
      </c>
      <c r="B34" s="4">
        <f>B13+B21</f>
        <v>11.59</v>
      </c>
      <c r="D34" s="4">
        <f>D13+D21</f>
        <v>11.59</v>
      </c>
      <c r="F34" s="7"/>
    </row>
    <row r="35" spans="1:6" ht="12.75">
      <c r="A35" t="s">
        <v>23</v>
      </c>
      <c r="B35" s="4">
        <f>B16+B22+B26</f>
        <v>21.7</v>
      </c>
      <c r="D35" s="4">
        <f>D16+D22+D26</f>
        <v>21.7</v>
      </c>
      <c r="F35" s="7"/>
    </row>
    <row r="36" spans="1:6" ht="12.75">
      <c r="A36" t="s">
        <v>24</v>
      </c>
      <c r="B36" s="4">
        <f>B17+B20+B23+B27</f>
        <v>16.38</v>
      </c>
      <c r="D36" s="4">
        <f>D17+D20+D23+D27</f>
        <v>16.38</v>
      </c>
      <c r="F36" s="7"/>
    </row>
    <row r="37" spans="1:6" ht="12.75">
      <c r="A37" t="s">
        <v>25</v>
      </c>
      <c r="B37" s="4">
        <f>B18+B24+B28</f>
        <v>80.66999999999999</v>
      </c>
      <c r="D37" s="4">
        <f>D18+D24+D28</f>
        <v>80.66999999999999</v>
      </c>
      <c r="F37" s="7"/>
    </row>
    <row r="38" spans="2:6" ht="12.75">
      <c r="B38" s="4">
        <f>SUM(B32:B37)</f>
        <v>499.44999999999993</v>
      </c>
      <c r="D38" s="4">
        <f>SUM(D32:D37)</f>
        <v>1127.65</v>
      </c>
      <c r="F38" s="7"/>
    </row>
    <row r="39" spans="2:6" ht="12.75">
      <c r="B39" s="4"/>
      <c r="D39" s="4"/>
      <c r="F39" s="7"/>
    </row>
    <row r="40" spans="1:6" ht="12.75">
      <c r="A40" t="s">
        <v>26</v>
      </c>
      <c r="B40" s="6">
        <f>B29/B10</f>
        <v>2.747249724972497</v>
      </c>
      <c r="D40" s="6">
        <f>D29/D10</f>
        <v>1.3921604938271606</v>
      </c>
      <c r="F40" s="7"/>
    </row>
    <row r="41" spans="1:6" ht="12.75">
      <c r="A41" t="s">
        <v>27</v>
      </c>
      <c r="B41" s="6">
        <f>B29/SUM(B10:B12)</f>
        <v>2.0773198020213783</v>
      </c>
      <c r="D41" s="6">
        <f>D29/SUM(D10:D12)</f>
        <v>1.2981937073322358</v>
      </c>
      <c r="F41" s="7"/>
    </row>
    <row r="42" spans="2:6" ht="12.75">
      <c r="B42" s="7"/>
      <c r="F42" s="7"/>
    </row>
    <row r="43" ht="12.75">
      <c r="F43" s="7"/>
    </row>
    <row r="44" ht="12.75">
      <c r="F44" s="7"/>
    </row>
    <row r="45" ht="12.75">
      <c r="F45" s="7"/>
    </row>
    <row r="46" ht="12.75">
      <c r="F46" s="7"/>
    </row>
    <row r="47" ht="12.75">
      <c r="F47" s="7"/>
    </row>
    <row r="48" ht="12.75">
      <c r="F48" s="7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IFDC</dc:creator>
  <cp:keywords/>
  <dc:description/>
  <cp:lastModifiedBy>Payne, Kenna</cp:lastModifiedBy>
  <cp:lastPrinted>2009-06-05T21:44:26Z</cp:lastPrinted>
  <dcterms:created xsi:type="dcterms:W3CDTF">2009-06-05T21:20:16Z</dcterms:created>
  <dcterms:modified xsi:type="dcterms:W3CDTF">2018-05-23T19:42:59Z</dcterms:modified>
  <cp:category/>
  <cp:version/>
  <cp:contentType/>
  <cp:contentStatus/>
</cp:coreProperties>
</file>