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data" sheetId="1" r:id="rId1"/>
    <sheet name="south afric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<sst xmlns="http://schemas.openxmlformats.org/spreadsheetml/2006/main" count="217" uniqueCount="107">
  <si>
    <t>obs</t>
  </si>
  <si>
    <t>CPIKEN2007</t>
  </si>
  <si>
    <t>CPIMALAWI2007</t>
  </si>
  <si>
    <t>CPIRSA2007</t>
  </si>
  <si>
    <t>CPIZAM2007</t>
  </si>
  <si>
    <t>CPIMOZ07</t>
  </si>
  <si>
    <t xml:space="preserve">    NA   </t>
  </si>
  <si>
    <t>Consumer price indices - 2007=1.0</t>
  </si>
  <si>
    <t>Kenya</t>
  </si>
  <si>
    <t>Malawi</t>
  </si>
  <si>
    <t>South Africa</t>
  </si>
  <si>
    <t>Zambia</t>
  </si>
  <si>
    <t>Mozambique</t>
  </si>
  <si>
    <t>Exchange rates - nominal</t>
  </si>
  <si>
    <t>ERKUS</t>
  </si>
  <si>
    <t>ERMKUS</t>
  </si>
  <si>
    <t>ERMOZUS</t>
  </si>
  <si>
    <t>ERRANDUS</t>
  </si>
  <si>
    <t>ERZKUS</t>
  </si>
  <si>
    <t>Nominal maize prices</t>
  </si>
  <si>
    <t>Nairobi</t>
  </si>
  <si>
    <t>Lilongwe</t>
  </si>
  <si>
    <t>Lusaka</t>
  </si>
  <si>
    <t>Maputo</t>
  </si>
  <si>
    <t>SAFEX spot</t>
  </si>
  <si>
    <t>Ksh/90kg</t>
  </si>
  <si>
    <t>MK/kg</t>
  </si>
  <si>
    <t>Ksh/ton</t>
  </si>
  <si>
    <t>Meticais/kg</t>
  </si>
  <si>
    <t>rand/ton</t>
  </si>
  <si>
    <t>Raw Data: South Africa</t>
  </si>
  <si>
    <t>Year, month</t>
  </si>
  <si>
    <t>CPI</t>
  </si>
  <si>
    <t>Rand/$</t>
  </si>
  <si>
    <t>Maize price</t>
  </si>
  <si>
    <t>Ex.Rate</t>
  </si>
  <si>
    <t>$/ton</t>
  </si>
  <si>
    <t>Year</t>
  </si>
  <si>
    <t>Month</t>
  </si>
  <si>
    <t>Trends in Nominal Maize Prices (Rands/ton)</t>
  </si>
  <si>
    <t>Trends in nominal maize price (dollars/ton)</t>
  </si>
  <si>
    <t>Real maize price</t>
  </si>
  <si>
    <t>base Jan 2007</t>
  </si>
  <si>
    <t>Regressions Data for Estimating Trends</t>
  </si>
  <si>
    <t>Time</t>
  </si>
  <si>
    <t>(months)</t>
  </si>
  <si>
    <t>T2</t>
  </si>
  <si>
    <t>Ln Price</t>
  </si>
  <si>
    <t>(real price)</t>
  </si>
  <si>
    <t>(nominal)</t>
  </si>
  <si>
    <t>Pt = a + bT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</si>
  <si>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</si>
  <si>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</si>
  <si>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</si>
  <si>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</si>
  <si>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</si>
  <si>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</si>
  <si>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</si>
  <si>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</si>
  <si>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</si>
  <si>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</si>
  <si>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</si>
  <si>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</si>
  <si>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</si>
  <si>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</si>
  <si>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</si>
  <si>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</si>
  <si>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</si>
  <si>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</si>
  <si>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</si>
  <si>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</si>
  <si>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</si>
  <si>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</si>
  <si>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</si>
  <si>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</si>
  <si>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Real price trend</t>
  </si>
  <si>
    <t>Real log price trend</t>
  </si>
  <si>
    <t>ln(Pt)= a + bT</t>
  </si>
  <si>
    <t>Ln</t>
  </si>
  <si>
    <t>Trend in nominal prices (log form)</t>
  </si>
  <si>
    <t>ln(pt) = a + bT</t>
  </si>
  <si>
    <t>Trend in CPI (log form)</t>
  </si>
  <si>
    <t>ln(CPI) = a + bT</t>
  </si>
  <si>
    <t>Seasonality</t>
  </si>
  <si>
    <t>Moving average</t>
  </si>
  <si>
    <t>12-month, nominal price</t>
  </si>
  <si>
    <t>XXXXX</t>
  </si>
  <si>
    <t>Seasonal</t>
  </si>
  <si>
    <t>Index</t>
  </si>
  <si>
    <t>Grand Seasonal Index</t>
  </si>
  <si>
    <t>raw</t>
  </si>
  <si>
    <t>adjusted</t>
  </si>
  <si>
    <t>June-May</t>
  </si>
  <si>
    <t>Jan-Dec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</si>
  <si>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</si>
  <si>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</si>
  <si>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</si>
  <si>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</si>
  <si>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</si>
  <si>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</si>
  <si>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</si>
  <si>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</si>
  <si>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</si>
  <si>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</si>
  <si>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</si>
  <si>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</si>
  <si>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Nominal maize price with 12-month moving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</si>
</sst>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45"/>
          <c:h val="0.9075"/>
        </c:manualLayout>
      </c:layout>
      <c:lineChart>
        <c:grouping val="standard"/>
        <c:varyColors val="0"/>
        <c:ser>
          <c:idx val="0"/>
          <c:order val="0"/>
          <c:tx>
            <c:v>Maize price (rands/ton)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africa'!$G$6:$G$183</c:f>
              <c:numCache/>
            </c:numRef>
          </c:cat>
          <c:val>
            <c:numRef>
              <c:f>'south africa'!$D$6:$D$183</c:f>
              <c:numCache/>
            </c:numRef>
          </c:val>
          <c:smooth val="0"/>
        </c:ser>
        <c:marker val="1"/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5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"/>
          <c:y val="0.92775"/>
          <c:w val="0.405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675"/>
          <c:w val="0.95225"/>
          <c:h val="0.92025"/>
        </c:manualLayout>
      </c:layout>
      <c:lineChart>
        <c:grouping val="standard"/>
        <c:varyColors val="0"/>
        <c:ser>
          <c:idx val="0"/>
          <c:order val="0"/>
          <c:tx>
            <c:v>Maize price (dollars/ton)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africa'!$G$6:$G$183</c:f>
              <c:numCache/>
            </c:numRef>
          </c:cat>
          <c:val>
            <c:numRef>
              <c:f>'south africa'!$E$6:$E$183</c:f>
              <c:numCache/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5"/>
          <c:y val="0.9185"/>
          <c:w val="0.42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725"/>
          <c:w val="0.9045"/>
          <c:h val="0.91675"/>
        </c:manualLayout>
      </c:layout>
      <c:lineChart>
        <c:grouping val="standard"/>
        <c:varyColors val="0"/>
        <c:ser>
          <c:idx val="0"/>
          <c:order val="0"/>
          <c:tx>
            <c:v>Real maize price (2007 rands/ton)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africa'!$G$6:$G$182</c:f>
              <c:numCache/>
            </c:numRef>
          </c:cat>
          <c:val>
            <c:numRef>
              <c:f>'south africa'!$J$6:$J$182</c:f>
              <c:numCache/>
            </c:numRef>
          </c:val>
          <c:smooth val="0"/>
        </c:ser>
        <c:marker val="1"/>
        <c:axId val="25120806"/>
        <c:axId val="24760663"/>
      </c:line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75"/>
          <c:y val="0.92775"/>
          <c:w val="0.608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Grand Seasonal Maize Price Index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325"/>
          <c:w val="0.971"/>
          <c:h val="0.781"/>
        </c:manualLayout>
      </c:layout>
      <c:lineChart>
        <c:grouping val="standard"/>
        <c:varyColors val="0"/>
        <c:ser>
          <c:idx val="0"/>
          <c:order val="0"/>
          <c:tx>
            <c:v>Grand Seasonal 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'south africa'!$AI$6:$AI$17</c:f>
              <c:strCache/>
            </c:strRef>
          </c:cat>
          <c:val>
            <c:numRef>
              <c:f>'south africa'!$AH$6:$AH$17</c:f>
              <c:numCache/>
            </c:numRef>
          </c:val>
          <c:smooth val="0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9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75"/>
          <c:y val="0.9105"/>
          <c:w val="0.38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945"/>
          <c:h val="0.90375"/>
        </c:manualLayout>
      </c:layout>
      <c:lineChart>
        <c:grouping val="standard"/>
        <c:varyColors val="0"/>
        <c:ser>
          <c:idx val="0"/>
          <c:order val="0"/>
          <c:tx>
            <c:v>Nominal maize price (rands/ton)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africa'!$G$6:$G$183</c:f>
              <c:numCache/>
            </c:numRef>
          </c:cat>
          <c:val>
            <c:numRef>
              <c:f>'south africa'!$D$6:$D$183</c:f>
              <c:numCache/>
            </c:numRef>
          </c:val>
          <c:smooth val="0"/>
        </c:ser>
        <c:ser>
          <c:idx val="1"/>
          <c:order val="1"/>
          <c:tx>
            <c:v>12-month moving average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'south africa'!$AD$11:$AD$177</c:f>
              <c:numCache/>
            </c:numRef>
          </c:val>
          <c:smooth val="0"/>
        </c:ser>
        <c:marker val="1"/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7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2775"/>
          <c:w val="0.9172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188</xdr:row>
      <xdr:rowOff>9525</xdr:rowOff>
    </xdr:from>
    <xdr:to>
      <xdr:col>8</xdr:col>
      <xdr:colOff>409575</xdr:colOff>
      <xdr:row>211</xdr:row>
      <xdr:rowOff>142875</xdr:rowOff>
    </xdr:to>
    <xdr:graphicFrame>
      <xdr:nvGraphicFramePr>
        <xdr:cNvPr id="1" name="Chart 1"/>
        <xdr:cNvGraphicFramePr/>
      </xdr:nvGraphicFramePr>
      <xdr:xfrm>
        <a:off x="962025" y="30451425"/>
        <a:ext cx="4572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216</xdr:row>
      <xdr:rowOff>133350</xdr:rowOff>
    </xdr:from>
    <xdr:to>
      <xdr:col>8</xdr:col>
      <xdr:colOff>419100</xdr:colOff>
      <xdr:row>238</xdr:row>
      <xdr:rowOff>0</xdr:rowOff>
    </xdr:to>
    <xdr:graphicFrame>
      <xdr:nvGraphicFramePr>
        <xdr:cNvPr id="2" name="Chart 2"/>
        <xdr:cNvGraphicFramePr/>
      </xdr:nvGraphicFramePr>
      <xdr:xfrm>
        <a:off x="971550" y="35175825"/>
        <a:ext cx="45720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409575</xdr:colOff>
      <xdr:row>188</xdr:row>
      <xdr:rowOff>19050</xdr:rowOff>
    </xdr:from>
    <xdr:to>
      <xdr:col>16</xdr:col>
      <xdr:colOff>285750</xdr:colOff>
      <xdr:row>211</xdr:row>
      <xdr:rowOff>142875</xdr:rowOff>
    </xdr:to>
    <xdr:graphicFrame>
      <xdr:nvGraphicFramePr>
        <xdr:cNvPr id="3" name="Chart 3"/>
        <xdr:cNvGraphicFramePr/>
      </xdr:nvGraphicFramePr>
      <xdr:xfrm>
        <a:off x="6143625" y="30460950"/>
        <a:ext cx="41433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295275</xdr:colOff>
      <xdr:row>6</xdr:row>
      <xdr:rowOff>104775</xdr:rowOff>
    </xdr:from>
    <xdr:to>
      <xdr:col>42</xdr:col>
      <xdr:colOff>600075</xdr:colOff>
      <xdr:row>26</xdr:row>
      <xdr:rowOff>38100</xdr:rowOff>
    </xdr:to>
    <xdr:graphicFrame>
      <xdr:nvGraphicFramePr>
        <xdr:cNvPr id="4" name="Chart 5"/>
        <xdr:cNvGraphicFramePr/>
      </xdr:nvGraphicFramePr>
      <xdr:xfrm>
        <a:off x="21878925" y="1076325"/>
        <a:ext cx="45720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266700</xdr:colOff>
      <xdr:row>32</xdr:row>
      <xdr:rowOff>9525</xdr:rowOff>
    </xdr:from>
    <xdr:to>
      <xdr:col>42</xdr:col>
      <xdr:colOff>571500</xdr:colOff>
      <xdr:row>56</xdr:row>
      <xdr:rowOff>38100</xdr:rowOff>
    </xdr:to>
    <xdr:graphicFrame>
      <xdr:nvGraphicFramePr>
        <xdr:cNvPr id="5" name="Chart 1"/>
        <xdr:cNvGraphicFramePr/>
      </xdr:nvGraphicFramePr>
      <xdr:xfrm>
        <a:off x="21850350" y="5191125"/>
        <a:ext cx="45720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182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10.57421875" style="0" customWidth="1"/>
    <col min="4" max="4" width="14.421875" style="0" customWidth="1"/>
    <col min="5" max="5" width="12.7109375" style="0" customWidth="1"/>
    <col min="6" max="6" width="13.7109375" style="0" customWidth="1"/>
    <col min="7" max="7" width="12.00390625" style="0" customWidth="1"/>
    <col min="8" max="8" width="13.00390625" style="0" customWidth="1"/>
    <col min="10" max="11" width="11.140625" style="0" customWidth="1"/>
    <col min="12" max="12" width="13.00390625" style="0" customWidth="1"/>
    <col min="13" max="13" width="13.28125" style="0" customWidth="1"/>
    <col min="14" max="14" width="12.57421875" style="0" customWidth="1"/>
    <col min="15" max="15" width="11.57421875" style="0" customWidth="1"/>
    <col min="17" max="17" width="11.421875" style="0" customWidth="1"/>
    <col min="18" max="18" width="10.140625" style="0" customWidth="1"/>
    <col min="19" max="19" width="13.28125" style="0" customWidth="1"/>
    <col min="20" max="20" width="11.421875" style="0" customWidth="1"/>
    <col min="21" max="21" width="9.8515625" style="0" customWidth="1"/>
    <col min="22" max="22" width="9.28125" style="0" customWidth="1"/>
  </cols>
  <sheetData>
    <row r="1" spans="4:17" ht="12.75">
      <c r="D1" t="s">
        <v>7</v>
      </c>
      <c r="J1" t="s">
        <v>13</v>
      </c>
      <c r="Q1" t="s">
        <v>19</v>
      </c>
    </row>
    <row r="2" spans="4:22" ht="12.75">
      <c r="D2" t="s">
        <v>8</v>
      </c>
      <c r="E2" t="s">
        <v>9</v>
      </c>
      <c r="F2" t="s">
        <v>10</v>
      </c>
      <c r="G2" t="s">
        <v>11</v>
      </c>
      <c r="H2" t="s">
        <v>12</v>
      </c>
      <c r="K2" t="s">
        <v>8</v>
      </c>
      <c r="L2" t="s">
        <v>9</v>
      </c>
      <c r="M2" t="s">
        <v>12</v>
      </c>
      <c r="N2" t="s">
        <v>10</v>
      </c>
      <c r="O2" t="s">
        <v>11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</row>
    <row r="3" spans="3:22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J3" t="s">
        <v>0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Q3" t="s">
        <v>0</v>
      </c>
      <c r="R3" t="s">
        <v>20</v>
      </c>
      <c r="S3" t="s">
        <v>21</v>
      </c>
      <c r="T3" t="s">
        <v>22</v>
      </c>
      <c r="U3" t="s">
        <v>23</v>
      </c>
      <c r="V3" t="s">
        <v>24</v>
      </c>
    </row>
    <row r="4" spans="3:22" ht="12.75">
      <c r="C4" s="1">
        <v>83.08402777777778</v>
      </c>
      <c r="D4">
        <v>0.367808</v>
      </c>
      <c r="E4">
        <v>0.051764</v>
      </c>
      <c r="F4">
        <v>0.446123</v>
      </c>
      <c r="G4">
        <v>0.058236</v>
      </c>
      <c r="H4">
        <v>0.138347</v>
      </c>
      <c r="J4" s="1">
        <v>83.08402777777778</v>
      </c>
      <c r="K4">
        <v>67.41</v>
      </c>
      <c r="L4">
        <v>4.4808</v>
      </c>
      <c r="M4">
        <v>5825</v>
      </c>
      <c r="N4">
        <v>3.41</v>
      </c>
      <c r="O4">
        <v>671.1</v>
      </c>
      <c r="Q4" s="1">
        <v>83.08402777777778</v>
      </c>
      <c r="R4">
        <v>1100</v>
      </c>
      <c r="S4">
        <v>0.64</v>
      </c>
      <c r="T4">
        <v>77495.18</v>
      </c>
      <c r="U4">
        <v>1130.077</v>
      </c>
      <c r="V4">
        <v>550</v>
      </c>
    </row>
    <row r="5" spans="3:22" ht="12.75">
      <c r="C5" s="1">
        <v>83.08472222222223</v>
      </c>
      <c r="D5">
        <v>0.370188</v>
      </c>
      <c r="E5">
        <v>0.053999</v>
      </c>
      <c r="F5">
        <v>0.446123</v>
      </c>
      <c r="G5">
        <v>0.063089</v>
      </c>
      <c r="H5">
        <v>0.147424</v>
      </c>
      <c r="J5" s="1">
        <v>83.08472222222223</v>
      </c>
      <c r="K5">
        <v>66.05</v>
      </c>
      <c r="L5">
        <v>5.7752</v>
      </c>
      <c r="M5">
        <v>6125</v>
      </c>
      <c r="N5">
        <v>3.45</v>
      </c>
      <c r="O5">
        <v>687.9</v>
      </c>
      <c r="Q5" s="1">
        <v>83.08472222222223</v>
      </c>
      <c r="R5">
        <v>1150</v>
      </c>
      <c r="S5">
        <v>0.86</v>
      </c>
      <c r="T5">
        <v>103330</v>
      </c>
      <c r="U5">
        <v>1310.407</v>
      </c>
      <c r="V5">
        <v>550</v>
      </c>
    </row>
    <row r="6" spans="3:22" ht="12.75">
      <c r="C6" s="1">
        <v>83.08541666666666</v>
      </c>
      <c r="D6">
        <v>0.387121</v>
      </c>
      <c r="E6">
        <v>0.055793</v>
      </c>
      <c r="F6">
        <v>0.453093</v>
      </c>
      <c r="G6">
        <v>0.065862</v>
      </c>
      <c r="H6">
        <v>0.156392</v>
      </c>
      <c r="J6" s="1">
        <v>83.08541666666666</v>
      </c>
      <c r="K6">
        <v>62.78</v>
      </c>
      <c r="L6">
        <v>6.7888</v>
      </c>
      <c r="M6">
        <v>6570</v>
      </c>
      <c r="N6">
        <v>3.46</v>
      </c>
      <c r="O6">
        <v>698.81</v>
      </c>
      <c r="Q6" s="1">
        <v>83.08541666666666</v>
      </c>
      <c r="R6">
        <v>1050</v>
      </c>
      <c r="S6">
        <v>0.78</v>
      </c>
      <c r="T6">
        <v>103330</v>
      </c>
      <c r="U6">
        <v>1063.758</v>
      </c>
      <c r="V6">
        <v>550</v>
      </c>
    </row>
    <row r="7" spans="3:22" ht="12.75">
      <c r="C7" s="1">
        <v>83.08611111111111</v>
      </c>
      <c r="D7">
        <v>0.396433</v>
      </c>
      <c r="E7">
        <v>0.056289</v>
      </c>
      <c r="F7">
        <v>0.453093</v>
      </c>
      <c r="G7">
        <v>0.067942</v>
      </c>
      <c r="H7">
        <v>0.15847</v>
      </c>
      <c r="J7" s="1">
        <v>83.08611111111111</v>
      </c>
      <c r="K7">
        <v>58.05</v>
      </c>
      <c r="L7">
        <v>6.8439</v>
      </c>
      <c r="M7">
        <v>6588</v>
      </c>
      <c r="N7">
        <v>3.58</v>
      </c>
      <c r="O7">
        <v>715.32</v>
      </c>
      <c r="Q7" s="1">
        <v>83.08611111111111</v>
      </c>
      <c r="R7">
        <v>1000</v>
      </c>
      <c r="S7">
        <v>0.51</v>
      </c>
      <c r="T7">
        <v>112732.1</v>
      </c>
      <c r="U7">
        <v>887.3523</v>
      </c>
      <c r="V7">
        <v>550</v>
      </c>
    </row>
    <row r="8" spans="3:22" ht="12.75">
      <c r="C8" s="1">
        <v>83.08680555555556</v>
      </c>
      <c r="D8">
        <v>0.401983</v>
      </c>
      <c r="E8">
        <v>0.056372</v>
      </c>
      <c r="F8">
        <v>0.453093</v>
      </c>
      <c r="G8">
        <v>0.069328</v>
      </c>
      <c r="H8">
        <v>0.159345</v>
      </c>
      <c r="J8" s="1">
        <v>83.08680555555556</v>
      </c>
      <c r="K8">
        <v>56.17</v>
      </c>
      <c r="L8">
        <v>6.9783</v>
      </c>
      <c r="M8">
        <v>6640</v>
      </c>
      <c r="N8">
        <v>3.64</v>
      </c>
      <c r="O8">
        <v>689.97</v>
      </c>
      <c r="Q8" s="1">
        <v>83.08680555555556</v>
      </c>
      <c r="R8">
        <v>1050</v>
      </c>
      <c r="S8">
        <v>0.67</v>
      </c>
      <c r="T8">
        <v>92997.93</v>
      </c>
      <c r="U8">
        <v>996.8487</v>
      </c>
      <c r="V8">
        <v>520</v>
      </c>
    </row>
    <row r="9" spans="3:22" ht="12.75">
      <c r="C9" s="1">
        <v>83.0875</v>
      </c>
      <c r="D9">
        <v>0.391054</v>
      </c>
      <c r="E9">
        <v>0.055379</v>
      </c>
      <c r="F9">
        <v>0.460064</v>
      </c>
      <c r="G9">
        <v>0.070022</v>
      </c>
      <c r="H9">
        <v>0.162845</v>
      </c>
      <c r="J9" s="1">
        <v>83.0875</v>
      </c>
      <c r="K9">
        <v>55.97</v>
      </c>
      <c r="L9">
        <v>7.2343</v>
      </c>
      <c r="M9">
        <v>6675</v>
      </c>
      <c r="N9">
        <v>3.63</v>
      </c>
      <c r="O9">
        <v>688.16</v>
      </c>
      <c r="Q9" s="1">
        <v>83.0875</v>
      </c>
      <c r="R9">
        <v>1100</v>
      </c>
      <c r="S9">
        <v>0.75</v>
      </c>
      <c r="T9">
        <v>103330</v>
      </c>
      <c r="U9">
        <v>984.1036</v>
      </c>
      <c r="V9">
        <v>520</v>
      </c>
    </row>
    <row r="10" spans="3:22" ht="12.75">
      <c r="C10" s="1">
        <v>83.08819444444444</v>
      </c>
      <c r="D10">
        <v>0.391997</v>
      </c>
      <c r="E10">
        <v>0.055323</v>
      </c>
      <c r="F10">
        <v>0.467035</v>
      </c>
      <c r="G10">
        <v>0.071408</v>
      </c>
      <c r="H10">
        <v>0.17061</v>
      </c>
      <c r="J10" s="1">
        <v>83.08819444444444</v>
      </c>
      <c r="K10">
        <v>55.53</v>
      </c>
      <c r="L10">
        <v>7.3531</v>
      </c>
      <c r="M10">
        <v>6728</v>
      </c>
      <c r="N10">
        <v>3.67</v>
      </c>
      <c r="O10">
        <v>687.73</v>
      </c>
      <c r="Q10" s="1">
        <v>83.08819444444444</v>
      </c>
      <c r="R10">
        <v>1200</v>
      </c>
      <c r="S10">
        <v>0.85</v>
      </c>
      <c r="T10">
        <v>103330</v>
      </c>
      <c r="U10">
        <v>1019.608</v>
      </c>
      <c r="V10">
        <v>520</v>
      </c>
    </row>
    <row r="11" spans="3:22" ht="12.75">
      <c r="C11" s="1">
        <v>83.08888888888889</v>
      </c>
      <c r="D11">
        <v>0.395328</v>
      </c>
      <c r="E11">
        <v>0.057145</v>
      </c>
      <c r="F11">
        <v>0.474005</v>
      </c>
      <c r="G11">
        <v>0.072102</v>
      </c>
      <c r="H11">
        <v>0.183296</v>
      </c>
      <c r="J11" s="1">
        <v>83.08888888888889</v>
      </c>
      <c r="K11">
        <v>51.66</v>
      </c>
      <c r="L11">
        <v>7.367</v>
      </c>
      <c r="M11">
        <v>6780</v>
      </c>
      <c r="N11">
        <v>3.6</v>
      </c>
      <c r="O11">
        <v>681.13</v>
      </c>
      <c r="Q11" s="1">
        <v>83.08888888888889</v>
      </c>
      <c r="R11">
        <v>1175</v>
      </c>
      <c r="S11">
        <v>0.82</v>
      </c>
      <c r="T11">
        <v>103330</v>
      </c>
      <c r="U11">
        <v>1509.084</v>
      </c>
      <c r="V11">
        <v>520</v>
      </c>
    </row>
    <row r="12" spans="3:22" ht="12.75">
      <c r="C12" s="1">
        <v>83.08958333333334</v>
      </c>
      <c r="D12">
        <v>0.389291</v>
      </c>
      <c r="E12">
        <v>0.061642</v>
      </c>
      <c r="F12">
        <v>0.480976</v>
      </c>
      <c r="G12">
        <v>0.072102</v>
      </c>
      <c r="H12">
        <v>0.183296</v>
      </c>
      <c r="J12" s="1">
        <v>83.08958333333334</v>
      </c>
      <c r="K12">
        <v>42.38</v>
      </c>
      <c r="L12">
        <v>8.3676</v>
      </c>
      <c r="M12">
        <v>6838</v>
      </c>
      <c r="N12">
        <v>3.56</v>
      </c>
      <c r="O12">
        <v>678.9</v>
      </c>
      <c r="Q12" s="1">
        <v>83.08958333333334</v>
      </c>
      <c r="R12">
        <v>1200</v>
      </c>
      <c r="S12">
        <v>0.77</v>
      </c>
      <c r="T12">
        <v>103330</v>
      </c>
      <c r="U12">
        <v>1804.562</v>
      </c>
      <c r="V12">
        <v>520</v>
      </c>
    </row>
    <row r="13" spans="3:22" ht="12.75">
      <c r="C13" s="1">
        <v>83.09027777777779</v>
      </c>
      <c r="D13">
        <v>0.393508</v>
      </c>
      <c r="E13">
        <v>0.06843</v>
      </c>
      <c r="F13">
        <v>0.480976</v>
      </c>
      <c r="G13">
        <v>0.072795</v>
      </c>
      <c r="H13">
        <v>0.188436</v>
      </c>
      <c r="J13" s="1">
        <v>83.09027777777779</v>
      </c>
      <c r="K13">
        <v>43.5</v>
      </c>
      <c r="L13">
        <v>12.6417</v>
      </c>
      <c r="M13">
        <v>6925</v>
      </c>
      <c r="N13">
        <v>3.54</v>
      </c>
      <c r="O13">
        <v>676.3</v>
      </c>
      <c r="Q13" s="1">
        <v>83.09027777777779</v>
      </c>
      <c r="R13">
        <v>1200</v>
      </c>
      <c r="S13">
        <v>0.85</v>
      </c>
      <c r="T13">
        <v>115560</v>
      </c>
      <c r="U13">
        <v>1608.864</v>
      </c>
      <c r="V13">
        <v>520</v>
      </c>
    </row>
    <row r="14" spans="3:22" ht="12.75">
      <c r="C14" s="1">
        <v>83.09097222222222</v>
      </c>
      <c r="D14">
        <v>0.39636</v>
      </c>
      <c r="E14">
        <v>0.075356</v>
      </c>
      <c r="F14">
        <v>0.480976</v>
      </c>
      <c r="G14">
        <v>0.073488</v>
      </c>
      <c r="H14">
        <v>0.194342</v>
      </c>
      <c r="J14" s="1">
        <v>83.09097222222222</v>
      </c>
      <c r="K14">
        <v>45.19</v>
      </c>
      <c r="L14">
        <v>15.8714</v>
      </c>
      <c r="M14">
        <v>6988</v>
      </c>
      <c r="N14">
        <v>3.53</v>
      </c>
      <c r="O14">
        <v>677.53</v>
      </c>
      <c r="Q14" s="1">
        <v>83.09097222222222</v>
      </c>
      <c r="R14">
        <v>1000</v>
      </c>
      <c r="S14">
        <v>1.13</v>
      </c>
      <c r="T14">
        <v>124280</v>
      </c>
      <c r="U14">
        <v>1716.835</v>
      </c>
      <c r="V14">
        <v>520</v>
      </c>
    </row>
    <row r="15" spans="3:22" ht="12.75">
      <c r="C15" s="1">
        <v>83.09166666666667</v>
      </c>
      <c r="D15">
        <v>0.387333</v>
      </c>
      <c r="E15">
        <v>0.082613</v>
      </c>
      <c r="F15">
        <v>0.480976</v>
      </c>
      <c r="G15">
        <v>0.076955</v>
      </c>
      <c r="H15">
        <v>0.215231</v>
      </c>
      <c r="J15" s="1">
        <v>83.09166666666667</v>
      </c>
      <c r="K15">
        <v>44.48</v>
      </c>
      <c r="L15">
        <v>15.4126</v>
      </c>
      <c r="M15">
        <v>7220</v>
      </c>
      <c r="N15">
        <v>3.56</v>
      </c>
      <c r="O15">
        <v>694.47</v>
      </c>
      <c r="Q15" s="1">
        <v>83.09166666666667</v>
      </c>
      <c r="R15">
        <v>900</v>
      </c>
      <c r="S15">
        <v>1.46</v>
      </c>
      <c r="T15">
        <v>160000</v>
      </c>
      <c r="U15">
        <v>1656.232</v>
      </c>
      <c r="V15">
        <v>520</v>
      </c>
    </row>
    <row r="16" spans="3:22" ht="12.75">
      <c r="C16" s="1">
        <v>83.12569444444445</v>
      </c>
      <c r="D16">
        <v>0.392484</v>
      </c>
      <c r="E16">
        <v>0.089235</v>
      </c>
      <c r="F16">
        <v>0.487947</v>
      </c>
      <c r="G16">
        <v>0.081114</v>
      </c>
      <c r="H16">
        <v>0.200904</v>
      </c>
      <c r="J16" s="1">
        <v>83.12569444444445</v>
      </c>
      <c r="K16">
        <v>44.47</v>
      </c>
      <c r="L16">
        <v>15.1876</v>
      </c>
      <c r="M16">
        <v>7300</v>
      </c>
      <c r="N16">
        <v>3.54</v>
      </c>
      <c r="O16">
        <v>700.96</v>
      </c>
      <c r="Q16" s="1">
        <v>83.12569444444445</v>
      </c>
      <c r="R16">
        <v>807</v>
      </c>
      <c r="S16">
        <v>1.57</v>
      </c>
      <c r="T16">
        <v>138890</v>
      </c>
      <c r="U16">
        <v>1666.124</v>
      </c>
      <c r="V16">
        <v>520</v>
      </c>
    </row>
    <row r="17" spans="3:22" ht="12.75">
      <c r="C17" s="1">
        <v>83.12638888888888</v>
      </c>
      <c r="D17">
        <v>0.394719</v>
      </c>
      <c r="E17">
        <v>0.089235</v>
      </c>
      <c r="F17">
        <v>0.494917</v>
      </c>
      <c r="G17">
        <v>0.085274</v>
      </c>
      <c r="H17">
        <v>0.199701</v>
      </c>
      <c r="J17" s="1">
        <v>83.12638888888888</v>
      </c>
      <c r="K17">
        <v>44.14</v>
      </c>
      <c r="L17">
        <v>15.2183</v>
      </c>
      <c r="M17">
        <v>7733</v>
      </c>
      <c r="N17">
        <v>3.56</v>
      </c>
      <c r="O17">
        <v>789.71</v>
      </c>
      <c r="Q17" s="1">
        <v>83.12638888888888</v>
      </c>
      <c r="R17">
        <v>818</v>
      </c>
      <c r="S17">
        <v>1.56</v>
      </c>
      <c r="T17">
        <v>166666.7</v>
      </c>
      <c r="U17">
        <v>1604.058</v>
      </c>
      <c r="V17">
        <v>520</v>
      </c>
    </row>
    <row r="18" spans="3:22" ht="12.75">
      <c r="C18" s="1">
        <v>83.12708333333333</v>
      </c>
      <c r="D18">
        <v>0.396449</v>
      </c>
      <c r="E18">
        <v>0.097347</v>
      </c>
      <c r="F18">
        <v>0.494917</v>
      </c>
      <c r="G18">
        <v>0.087354</v>
      </c>
      <c r="H18">
        <v>0.205388</v>
      </c>
      <c r="J18" s="1">
        <v>83.12708333333333</v>
      </c>
      <c r="K18">
        <v>43.99</v>
      </c>
      <c r="L18">
        <v>15.1994</v>
      </c>
      <c r="M18">
        <v>8420</v>
      </c>
      <c r="N18">
        <v>3.6</v>
      </c>
      <c r="O18">
        <v>810.81</v>
      </c>
      <c r="Q18" s="1">
        <v>83.12708333333333</v>
      </c>
      <c r="R18">
        <v>852</v>
      </c>
      <c r="S18">
        <v>1.38</v>
      </c>
      <c r="T18">
        <v>153888.9</v>
      </c>
      <c r="U18">
        <v>1508.395</v>
      </c>
      <c r="V18">
        <v>520</v>
      </c>
    </row>
    <row r="19" spans="3:22" ht="12.75">
      <c r="C19" s="1">
        <v>83.12777777777778</v>
      </c>
      <c r="D19">
        <v>0.39818</v>
      </c>
      <c r="E19">
        <v>0.097347</v>
      </c>
      <c r="F19">
        <v>0.501888</v>
      </c>
      <c r="G19">
        <v>0.088047</v>
      </c>
      <c r="H19">
        <v>0.210638</v>
      </c>
      <c r="J19" s="1">
        <v>83.12777777777778</v>
      </c>
      <c r="K19">
        <v>51.89</v>
      </c>
      <c r="L19">
        <v>15.2303</v>
      </c>
      <c r="M19">
        <v>8463</v>
      </c>
      <c r="N19">
        <v>3.6</v>
      </c>
      <c r="O19">
        <v>816.39</v>
      </c>
      <c r="Q19" s="1">
        <v>83.12777777777778</v>
      </c>
      <c r="R19">
        <v>818</v>
      </c>
      <c r="S19">
        <v>1.05</v>
      </c>
      <c r="T19">
        <v>137166.7</v>
      </c>
      <c r="U19">
        <v>1693.96</v>
      </c>
      <c r="V19">
        <v>520</v>
      </c>
    </row>
    <row r="20" spans="3:22" ht="12.75">
      <c r="C20" s="1">
        <v>83.12847222222221</v>
      </c>
      <c r="D20">
        <v>0.399626</v>
      </c>
      <c r="E20">
        <v>0.097347</v>
      </c>
      <c r="F20">
        <v>0.508859</v>
      </c>
      <c r="G20">
        <v>0.086661</v>
      </c>
      <c r="H20">
        <v>0.216325</v>
      </c>
      <c r="J20" s="1">
        <v>83.12847222222221</v>
      </c>
      <c r="K20">
        <v>53.62</v>
      </c>
      <c r="L20">
        <v>15.2189</v>
      </c>
      <c r="M20">
        <v>8800</v>
      </c>
      <c r="N20">
        <v>3.66</v>
      </c>
      <c r="O20">
        <v>844.66</v>
      </c>
      <c r="Q20" s="1">
        <v>83.12847222222221</v>
      </c>
      <c r="R20">
        <v>821</v>
      </c>
      <c r="S20">
        <v>0.91</v>
      </c>
      <c r="T20">
        <v>108111.1</v>
      </c>
      <c r="U20">
        <v>2043.004</v>
      </c>
      <c r="V20">
        <v>710</v>
      </c>
    </row>
    <row r="21" spans="3:22" ht="12.75">
      <c r="C21" s="1">
        <v>83.12916666666666</v>
      </c>
      <c r="D21">
        <v>0.405932</v>
      </c>
      <c r="E21">
        <v>0.105459</v>
      </c>
      <c r="F21">
        <v>0.501888</v>
      </c>
      <c r="G21">
        <v>0.08874</v>
      </c>
      <c r="H21">
        <v>0.22398</v>
      </c>
      <c r="J21" s="1">
        <v>83.12916666666666</v>
      </c>
      <c r="K21">
        <v>56.59</v>
      </c>
      <c r="L21">
        <v>15.2288</v>
      </c>
      <c r="M21">
        <v>9600</v>
      </c>
      <c r="N21">
        <v>3.66</v>
      </c>
      <c r="O21">
        <v>909.99</v>
      </c>
      <c r="Q21" s="1">
        <v>83.12916666666666</v>
      </c>
      <c r="R21">
        <v>828</v>
      </c>
      <c r="S21">
        <v>1.15</v>
      </c>
      <c r="T21">
        <v>102277.8</v>
      </c>
      <c r="U21">
        <v>1951.692</v>
      </c>
      <c r="V21">
        <v>710</v>
      </c>
    </row>
    <row r="22" spans="3:22" ht="12.75">
      <c r="C22" s="1">
        <v>83.12986111111111</v>
      </c>
      <c r="D22">
        <v>0.40637</v>
      </c>
      <c r="E22">
        <v>0.097347</v>
      </c>
      <c r="F22">
        <v>0.508859</v>
      </c>
      <c r="G22">
        <v>0.091514</v>
      </c>
      <c r="H22">
        <v>0.236885</v>
      </c>
      <c r="J22" s="1">
        <v>83.12986111111111</v>
      </c>
      <c r="K22">
        <v>55.7</v>
      </c>
      <c r="L22">
        <v>15.2391</v>
      </c>
      <c r="M22">
        <v>9920</v>
      </c>
      <c r="N22">
        <v>3.64</v>
      </c>
      <c r="O22">
        <v>943.37</v>
      </c>
      <c r="Q22" s="1">
        <v>83.12986111111111</v>
      </c>
      <c r="R22">
        <v>841</v>
      </c>
      <c r="S22">
        <v>1.27</v>
      </c>
      <c r="T22">
        <v>110500</v>
      </c>
      <c r="U22">
        <v>2055.724</v>
      </c>
      <c r="V22">
        <v>710</v>
      </c>
    </row>
    <row r="23" spans="3:22" ht="12.75">
      <c r="C23" s="1">
        <v>83.13055555555556</v>
      </c>
      <c r="D23">
        <v>0.408442</v>
      </c>
      <c r="E23">
        <v>0.105459</v>
      </c>
      <c r="F23">
        <v>0.508859</v>
      </c>
      <c r="G23">
        <v>0.0929</v>
      </c>
      <c r="H23">
        <v>0.243338</v>
      </c>
      <c r="J23" s="1">
        <v>83.13055555555556</v>
      </c>
      <c r="K23">
        <v>55.43</v>
      </c>
      <c r="L23">
        <v>15.1852</v>
      </c>
      <c r="M23">
        <v>10510</v>
      </c>
      <c r="N23">
        <v>3.64</v>
      </c>
      <c r="O23">
        <v>944.81</v>
      </c>
      <c r="Q23" s="1">
        <v>83.13055555555556</v>
      </c>
      <c r="R23">
        <v>812</v>
      </c>
      <c r="S23">
        <v>1.4</v>
      </c>
      <c r="T23">
        <v>138888.9</v>
      </c>
      <c r="U23">
        <v>2256.218</v>
      </c>
      <c r="V23">
        <v>710</v>
      </c>
    </row>
    <row r="24" spans="3:22" ht="12.75">
      <c r="C24" s="1">
        <v>83.13125</v>
      </c>
      <c r="D24">
        <v>0.410839</v>
      </c>
      <c r="E24">
        <v>0.113571</v>
      </c>
      <c r="F24">
        <v>0.508859</v>
      </c>
      <c r="G24">
        <v>0.096366</v>
      </c>
      <c r="H24">
        <v>0.250665</v>
      </c>
      <c r="J24" s="1">
        <v>83.13125</v>
      </c>
      <c r="K24">
        <v>55.52</v>
      </c>
      <c r="L24">
        <v>15.1836</v>
      </c>
      <c r="M24">
        <v>11100</v>
      </c>
      <c r="N24">
        <v>3.66</v>
      </c>
      <c r="O24">
        <v>945.75</v>
      </c>
      <c r="Q24" s="1">
        <v>83.13125</v>
      </c>
      <c r="R24">
        <v>761</v>
      </c>
      <c r="S24">
        <v>1.53</v>
      </c>
      <c r="T24">
        <v>173500</v>
      </c>
      <c r="U24">
        <v>2485.133</v>
      </c>
      <c r="V24">
        <v>710</v>
      </c>
    </row>
    <row r="25" spans="3:22" ht="12.75">
      <c r="C25" s="1">
        <v>83.13194444444444</v>
      </c>
      <c r="D25">
        <v>0.412708</v>
      </c>
      <c r="E25">
        <v>0.121684</v>
      </c>
      <c r="F25">
        <v>0.508859</v>
      </c>
      <c r="G25">
        <v>0.103993</v>
      </c>
      <c r="H25">
        <v>0.266851</v>
      </c>
      <c r="J25" s="1">
        <v>83.13194444444444</v>
      </c>
      <c r="K25">
        <v>55.54</v>
      </c>
      <c r="L25">
        <v>15.1668</v>
      </c>
      <c r="M25">
        <v>10950</v>
      </c>
      <c r="N25">
        <v>3.65</v>
      </c>
      <c r="O25">
        <v>945.39</v>
      </c>
      <c r="Q25" s="1">
        <v>83.13194444444444</v>
      </c>
      <c r="R25">
        <v>711</v>
      </c>
      <c r="S25">
        <v>1.78</v>
      </c>
      <c r="T25">
        <v>211500</v>
      </c>
      <c r="U25">
        <v>2750.916</v>
      </c>
      <c r="V25">
        <v>710</v>
      </c>
    </row>
    <row r="26" spans="3:22" ht="12.75">
      <c r="C26" s="1">
        <v>83.13263888888889</v>
      </c>
      <c r="D26">
        <v>0.413171</v>
      </c>
      <c r="E26">
        <v>0.129796</v>
      </c>
      <c r="F26">
        <v>0.515829</v>
      </c>
      <c r="G26">
        <v>0.108846</v>
      </c>
      <c r="H26">
        <v>0.279319</v>
      </c>
      <c r="J26" s="1">
        <v>83.13263888888889</v>
      </c>
      <c r="K26">
        <v>55.8</v>
      </c>
      <c r="L26">
        <v>15.2048</v>
      </c>
      <c r="M26">
        <v>11050</v>
      </c>
      <c r="N26">
        <v>3.65</v>
      </c>
      <c r="O26">
        <v>944.43</v>
      </c>
      <c r="Q26" s="1">
        <v>83.13263888888889</v>
      </c>
      <c r="R26">
        <v>705</v>
      </c>
      <c r="S26">
        <v>1.91</v>
      </c>
      <c r="T26">
        <v>264888.9</v>
      </c>
      <c r="U26">
        <v>3190.754</v>
      </c>
      <c r="V26">
        <v>710</v>
      </c>
    </row>
    <row r="27" spans="3:22" ht="12.75">
      <c r="C27" s="1">
        <v>83.13333333333334</v>
      </c>
      <c r="D27">
        <v>0.416015</v>
      </c>
      <c r="E27">
        <v>0.137908</v>
      </c>
      <c r="F27">
        <v>0.515829</v>
      </c>
      <c r="G27">
        <v>0.112312</v>
      </c>
      <c r="H27">
        <v>0.300755</v>
      </c>
      <c r="J27" s="1">
        <v>83.13333333333334</v>
      </c>
      <c r="K27">
        <v>56.72</v>
      </c>
      <c r="L27">
        <v>15.2283</v>
      </c>
      <c r="M27">
        <v>11300</v>
      </c>
      <c r="N27">
        <v>3.66</v>
      </c>
      <c r="O27">
        <v>950.3</v>
      </c>
      <c r="Q27" s="1">
        <v>83.13333333333334</v>
      </c>
      <c r="R27">
        <v>703</v>
      </c>
      <c r="S27">
        <v>2.51</v>
      </c>
      <c r="T27">
        <v>277777.8</v>
      </c>
      <c r="U27">
        <v>3467.467</v>
      </c>
      <c r="V27">
        <v>710</v>
      </c>
    </row>
    <row r="28" spans="3:22" ht="12.75">
      <c r="C28" s="1">
        <v>83.1673611111111</v>
      </c>
      <c r="D28">
        <v>0.416715</v>
      </c>
      <c r="E28">
        <v>0.14602</v>
      </c>
      <c r="F28">
        <v>0.5228</v>
      </c>
      <c r="G28">
        <v>0.116472</v>
      </c>
      <c r="H28">
        <v>0.315738</v>
      </c>
      <c r="J28" s="1">
        <v>83.1673611111111</v>
      </c>
      <c r="K28">
        <v>58.3</v>
      </c>
      <c r="L28">
        <v>15.2235</v>
      </c>
      <c r="M28">
        <v>11250</v>
      </c>
      <c r="N28">
        <v>3.64</v>
      </c>
      <c r="O28">
        <v>991.49</v>
      </c>
      <c r="Q28" s="1">
        <v>83.1673611111111</v>
      </c>
      <c r="R28">
        <v>697</v>
      </c>
      <c r="S28">
        <v>2.49</v>
      </c>
      <c r="T28">
        <v>270833.3</v>
      </c>
      <c r="U28">
        <v>3827.664</v>
      </c>
      <c r="V28">
        <v>710</v>
      </c>
    </row>
    <row r="29" spans="3:22" ht="12.75">
      <c r="C29" s="1">
        <v>83.16805555555555</v>
      </c>
      <c r="D29">
        <v>0.417929</v>
      </c>
      <c r="E29">
        <v>0.154133</v>
      </c>
      <c r="F29">
        <v>0.5228</v>
      </c>
      <c r="G29">
        <v>0.121325</v>
      </c>
      <c r="H29">
        <v>0.344063</v>
      </c>
      <c r="J29" s="1">
        <v>83.16805555555555</v>
      </c>
      <c r="K29">
        <v>58.41</v>
      </c>
      <c r="L29">
        <v>15.2269</v>
      </c>
      <c r="M29">
        <v>11712.5</v>
      </c>
      <c r="N29">
        <v>3.74</v>
      </c>
      <c r="O29">
        <v>1043.05</v>
      </c>
      <c r="Q29" s="1">
        <v>83.16805555555555</v>
      </c>
      <c r="R29">
        <v>692</v>
      </c>
      <c r="S29">
        <v>2.76</v>
      </c>
      <c r="T29">
        <v>263888.9</v>
      </c>
      <c r="U29">
        <v>3865.546</v>
      </c>
      <c r="V29">
        <v>710</v>
      </c>
    </row>
    <row r="30" spans="3:22" ht="12.75">
      <c r="C30" s="1">
        <v>83.16875</v>
      </c>
      <c r="D30">
        <v>0.419547</v>
      </c>
      <c r="E30">
        <v>0.154133</v>
      </c>
      <c r="F30">
        <v>0.529771</v>
      </c>
      <c r="G30">
        <v>0.124791</v>
      </c>
      <c r="H30">
        <v>0.359374</v>
      </c>
      <c r="J30" s="1">
        <v>83.16875</v>
      </c>
      <c r="K30">
        <v>58.37</v>
      </c>
      <c r="L30">
        <v>15.2296</v>
      </c>
      <c r="M30">
        <v>12000</v>
      </c>
      <c r="N30">
        <v>3.93</v>
      </c>
      <c r="O30">
        <v>1139.68</v>
      </c>
      <c r="Q30" s="1">
        <v>83.16875</v>
      </c>
      <c r="R30">
        <v>684</v>
      </c>
      <c r="S30">
        <v>3.48</v>
      </c>
      <c r="T30">
        <v>256944.4</v>
      </c>
      <c r="U30">
        <v>3675.07</v>
      </c>
      <c r="V30">
        <v>840</v>
      </c>
    </row>
    <row r="31" spans="3:22" ht="12.75">
      <c r="C31" s="1">
        <v>83.16944444444444</v>
      </c>
      <c r="D31">
        <v>0.420761</v>
      </c>
      <c r="E31">
        <v>0.154133</v>
      </c>
      <c r="F31">
        <v>0.529771</v>
      </c>
      <c r="G31">
        <v>0.128258</v>
      </c>
      <c r="H31">
        <v>0.362983</v>
      </c>
      <c r="J31" s="1">
        <v>83.16944444444444</v>
      </c>
      <c r="K31">
        <v>58.24</v>
      </c>
      <c r="L31">
        <v>15.2279</v>
      </c>
      <c r="M31">
        <v>11950</v>
      </c>
      <c r="N31">
        <v>4.21</v>
      </c>
      <c r="O31">
        <v>1237.74</v>
      </c>
      <c r="Q31" s="1">
        <v>83.16944444444444</v>
      </c>
      <c r="R31">
        <v>721</v>
      </c>
      <c r="S31">
        <v>2.6</v>
      </c>
      <c r="T31">
        <v>250000</v>
      </c>
      <c r="U31">
        <v>2913.165</v>
      </c>
      <c r="V31">
        <v>820</v>
      </c>
    </row>
    <row r="32" spans="3:22" ht="12.75">
      <c r="C32" s="1">
        <v>83.17013888888889</v>
      </c>
      <c r="D32">
        <v>0.421975</v>
      </c>
      <c r="E32">
        <v>0.154133</v>
      </c>
      <c r="F32">
        <v>0.536741</v>
      </c>
      <c r="G32">
        <v>0.130337</v>
      </c>
      <c r="H32">
        <v>0.353687</v>
      </c>
      <c r="J32" s="1">
        <v>83.17013888888889</v>
      </c>
      <c r="K32">
        <v>57.99</v>
      </c>
      <c r="L32">
        <v>15.0462</v>
      </c>
      <c r="M32">
        <v>12080</v>
      </c>
      <c r="N32">
        <v>4.37</v>
      </c>
      <c r="O32">
        <v>1240.51</v>
      </c>
      <c r="Q32" s="1">
        <v>83.17013888888889</v>
      </c>
      <c r="R32">
        <v>894</v>
      </c>
      <c r="S32">
        <v>1.76</v>
      </c>
      <c r="T32">
        <v>212055.6</v>
      </c>
      <c r="U32">
        <v>2847.806</v>
      </c>
      <c r="V32">
        <v>770</v>
      </c>
    </row>
    <row r="33" spans="3:22" ht="12.75">
      <c r="C33" s="1">
        <v>83.17083333333333</v>
      </c>
      <c r="D33">
        <v>0.423189</v>
      </c>
      <c r="E33">
        <v>0.154133</v>
      </c>
      <c r="F33">
        <v>0.536741</v>
      </c>
      <c r="G33">
        <v>0.133804</v>
      </c>
      <c r="H33">
        <v>0.360577</v>
      </c>
      <c r="J33" s="1">
        <v>83.17083333333333</v>
      </c>
      <c r="K33">
        <v>57.32</v>
      </c>
      <c r="L33">
        <v>15.2269</v>
      </c>
      <c r="M33">
        <v>12300</v>
      </c>
      <c r="N33">
        <v>4.35</v>
      </c>
      <c r="O33">
        <v>1251.28</v>
      </c>
      <c r="Q33" s="1">
        <v>83.17083333333333</v>
      </c>
      <c r="R33">
        <v>964</v>
      </c>
      <c r="S33">
        <v>1.56</v>
      </c>
      <c r="T33">
        <v>222222.2</v>
      </c>
      <c r="U33">
        <v>2743.853</v>
      </c>
      <c r="V33">
        <v>710</v>
      </c>
    </row>
    <row r="34" spans="3:22" ht="12.75">
      <c r="C34" s="1">
        <v>83.17152777777777</v>
      </c>
      <c r="D34">
        <v>0.424807</v>
      </c>
      <c r="E34">
        <v>0.154133</v>
      </c>
      <c r="F34">
        <v>0.543712</v>
      </c>
      <c r="G34">
        <v>0.134497</v>
      </c>
      <c r="H34">
        <v>0.363858</v>
      </c>
      <c r="J34" s="1">
        <v>83.17152777777777</v>
      </c>
      <c r="K34">
        <v>56.99</v>
      </c>
      <c r="L34">
        <v>15.2272</v>
      </c>
      <c r="M34">
        <v>12020</v>
      </c>
      <c r="N34">
        <v>4.4</v>
      </c>
      <c r="O34">
        <v>1269.61</v>
      </c>
      <c r="Q34" s="1">
        <v>83.17152777777777</v>
      </c>
      <c r="R34">
        <v>999</v>
      </c>
      <c r="S34">
        <v>1.51</v>
      </c>
      <c r="T34">
        <v>138888.9</v>
      </c>
      <c r="U34">
        <v>2539.683</v>
      </c>
      <c r="V34">
        <v>710</v>
      </c>
    </row>
    <row r="35" spans="3:22" ht="12.75">
      <c r="C35" s="1">
        <v>83.17222222222223</v>
      </c>
      <c r="D35">
        <v>0.425616</v>
      </c>
      <c r="E35">
        <v>0.137908</v>
      </c>
      <c r="F35">
        <v>0.543712</v>
      </c>
      <c r="G35">
        <v>0.137964</v>
      </c>
      <c r="H35">
        <v>0.37392</v>
      </c>
      <c r="J35" s="1">
        <v>83.17222222222223</v>
      </c>
      <c r="K35">
        <v>56.44</v>
      </c>
      <c r="L35">
        <v>15.2291</v>
      </c>
      <c r="M35">
        <v>12140</v>
      </c>
      <c r="N35">
        <v>4.53</v>
      </c>
      <c r="O35">
        <v>1270.29</v>
      </c>
      <c r="Q35" s="1">
        <v>83.17222222222223</v>
      </c>
      <c r="R35">
        <v>996</v>
      </c>
      <c r="S35">
        <v>1.57</v>
      </c>
      <c r="T35">
        <v>138888.9</v>
      </c>
      <c r="U35">
        <v>2569.561</v>
      </c>
      <c r="V35">
        <v>670</v>
      </c>
    </row>
    <row r="36" spans="3:22" ht="12.75">
      <c r="C36" s="1">
        <v>83.17291666666667</v>
      </c>
      <c r="D36">
        <v>0.42683</v>
      </c>
      <c r="E36">
        <v>0.137908</v>
      </c>
      <c r="F36">
        <v>0.550683</v>
      </c>
      <c r="G36">
        <v>0.140043</v>
      </c>
      <c r="H36">
        <v>0.374795</v>
      </c>
      <c r="J36" s="1">
        <v>83.17291666666667</v>
      </c>
      <c r="K36">
        <v>55.86</v>
      </c>
      <c r="L36">
        <v>15.2352</v>
      </c>
      <c r="M36">
        <v>11950</v>
      </c>
      <c r="N36">
        <v>4.5</v>
      </c>
      <c r="O36">
        <v>1268.48</v>
      </c>
      <c r="Q36" s="1">
        <v>83.17291666666667</v>
      </c>
      <c r="R36">
        <v>1006</v>
      </c>
      <c r="S36">
        <v>1.58</v>
      </c>
      <c r="T36">
        <v>138888.9</v>
      </c>
      <c r="U36">
        <v>2553.442</v>
      </c>
      <c r="V36">
        <v>700</v>
      </c>
    </row>
    <row r="37" spans="3:22" ht="12.75">
      <c r="C37" s="1">
        <v>83.17361111111111</v>
      </c>
      <c r="D37">
        <v>0.427639</v>
      </c>
      <c r="E37">
        <v>0.137908</v>
      </c>
      <c r="F37">
        <v>0.557653</v>
      </c>
      <c r="G37">
        <v>0.14143</v>
      </c>
      <c r="H37">
        <v>0.376764</v>
      </c>
      <c r="J37" s="1">
        <v>83.17361111111111</v>
      </c>
      <c r="K37">
        <v>55.62</v>
      </c>
      <c r="L37">
        <v>14.2418</v>
      </c>
      <c r="M37">
        <v>11790</v>
      </c>
      <c r="N37">
        <v>4.58</v>
      </c>
      <c r="O37">
        <v>1272.26</v>
      </c>
      <c r="Q37" s="1">
        <v>83.17361111111111</v>
      </c>
      <c r="R37">
        <v>1040</v>
      </c>
      <c r="S37">
        <v>1.6</v>
      </c>
      <c r="T37">
        <v>166666.7</v>
      </c>
      <c r="U37">
        <v>2554.687</v>
      </c>
      <c r="V37">
        <v>690</v>
      </c>
    </row>
    <row r="38" spans="3:22" ht="12.75">
      <c r="C38" s="1">
        <v>83.17430555555556</v>
      </c>
      <c r="D38">
        <v>0.428853</v>
      </c>
      <c r="E38">
        <v>0.14602</v>
      </c>
      <c r="F38">
        <v>0.557653</v>
      </c>
      <c r="G38">
        <v>0.14559</v>
      </c>
      <c r="H38">
        <v>0.381247</v>
      </c>
      <c r="J38" s="1">
        <v>83.17430555555556</v>
      </c>
      <c r="K38">
        <v>55.15</v>
      </c>
      <c r="L38">
        <v>15.0482</v>
      </c>
      <c r="M38">
        <v>11820</v>
      </c>
      <c r="N38">
        <v>4.66</v>
      </c>
      <c r="O38">
        <v>1276.31</v>
      </c>
      <c r="Q38" s="1">
        <v>83.17430555555556</v>
      </c>
      <c r="R38">
        <v>1080</v>
      </c>
      <c r="S38">
        <v>1.86</v>
      </c>
      <c r="T38">
        <v>138888.9</v>
      </c>
      <c r="U38">
        <v>2553.18</v>
      </c>
      <c r="V38">
        <v>670</v>
      </c>
    </row>
    <row r="39" spans="3:22" ht="12.75">
      <c r="C39" s="1">
        <v>83.175</v>
      </c>
      <c r="D39">
        <v>0.430876</v>
      </c>
      <c r="E39">
        <v>0.14602</v>
      </c>
      <c r="F39">
        <v>0.564624</v>
      </c>
      <c r="G39">
        <v>0.151829</v>
      </c>
      <c r="H39">
        <v>0.38081</v>
      </c>
      <c r="J39" s="1">
        <v>83.175</v>
      </c>
      <c r="K39">
        <v>54.74</v>
      </c>
      <c r="L39">
        <v>15.2458</v>
      </c>
      <c r="M39">
        <v>11900</v>
      </c>
      <c r="N39">
        <v>4.69</v>
      </c>
      <c r="O39">
        <v>1288.27</v>
      </c>
      <c r="Q39" s="1">
        <v>83.175</v>
      </c>
      <c r="R39">
        <v>1172</v>
      </c>
      <c r="S39">
        <v>1.87</v>
      </c>
      <c r="T39">
        <v>166666.7</v>
      </c>
      <c r="U39">
        <v>2497.682</v>
      </c>
      <c r="V39">
        <v>680</v>
      </c>
    </row>
    <row r="40" spans="3:22" ht="12.75">
      <c r="C40" s="1">
        <v>83.20902777777778</v>
      </c>
      <c r="D40">
        <v>0.432898</v>
      </c>
      <c r="E40">
        <v>0.162245</v>
      </c>
      <c r="F40">
        <v>0.571595</v>
      </c>
      <c r="G40">
        <v>0.155296</v>
      </c>
      <c r="H40">
        <v>0.39295</v>
      </c>
      <c r="J40" s="1">
        <v>83.20902777777778</v>
      </c>
      <c r="K40">
        <v>54.93</v>
      </c>
      <c r="L40">
        <v>15.2471</v>
      </c>
      <c r="M40">
        <v>11700</v>
      </c>
      <c r="N40">
        <v>4.64</v>
      </c>
      <c r="O40">
        <v>1292.1</v>
      </c>
      <c r="Q40" s="1">
        <v>83.20902777777778</v>
      </c>
      <c r="R40">
        <v>1314</v>
      </c>
      <c r="S40">
        <v>2.26</v>
      </c>
      <c r="T40">
        <v>194444.4</v>
      </c>
      <c r="U40">
        <v>2857.929</v>
      </c>
      <c r="V40">
        <v>660</v>
      </c>
    </row>
    <row r="41" spans="3:22" ht="12.75">
      <c r="C41" s="1">
        <v>83.20972222222223</v>
      </c>
      <c r="D41">
        <v>0.433708</v>
      </c>
      <c r="E41">
        <v>0.162245</v>
      </c>
      <c r="F41">
        <v>0.578565</v>
      </c>
      <c r="G41">
        <v>0.163615</v>
      </c>
      <c r="H41">
        <v>0.400168</v>
      </c>
      <c r="J41" s="1">
        <v>83.20972222222223</v>
      </c>
      <c r="K41">
        <v>54.89</v>
      </c>
      <c r="L41">
        <v>15.2554</v>
      </c>
      <c r="M41">
        <v>11750</v>
      </c>
      <c r="N41">
        <v>4.46</v>
      </c>
      <c r="O41">
        <v>1296.26</v>
      </c>
      <c r="Q41" s="1">
        <v>83.20972222222223</v>
      </c>
      <c r="R41">
        <v>1378</v>
      </c>
      <c r="S41">
        <v>2.63</v>
      </c>
      <c r="T41">
        <v>171444.4</v>
      </c>
      <c r="U41">
        <v>3518.908</v>
      </c>
      <c r="V41">
        <v>690</v>
      </c>
    </row>
    <row r="42" spans="3:22" ht="12.75">
      <c r="C42" s="1">
        <v>83.21041666666666</v>
      </c>
      <c r="D42">
        <v>0.436944</v>
      </c>
      <c r="E42">
        <v>0.162245</v>
      </c>
      <c r="F42">
        <v>0.578565</v>
      </c>
      <c r="G42">
        <v>0.165002</v>
      </c>
      <c r="H42">
        <v>0.39984</v>
      </c>
      <c r="J42" s="1">
        <v>83.21041666666666</v>
      </c>
      <c r="K42">
        <v>53.38</v>
      </c>
      <c r="L42">
        <v>15.2859</v>
      </c>
      <c r="M42">
        <v>11750</v>
      </c>
      <c r="N42">
        <v>4.43</v>
      </c>
      <c r="O42">
        <v>1297.56</v>
      </c>
      <c r="Q42" s="1">
        <v>83.21041666666666</v>
      </c>
      <c r="R42">
        <v>1486</v>
      </c>
      <c r="S42">
        <v>3.07</v>
      </c>
      <c r="T42">
        <v>194444.4</v>
      </c>
      <c r="U42">
        <v>3273.203</v>
      </c>
      <c r="V42">
        <v>700</v>
      </c>
    </row>
    <row r="43" spans="3:22" ht="12.75">
      <c r="C43" s="1">
        <v>83.21111111111111</v>
      </c>
      <c r="D43">
        <v>0.438563</v>
      </c>
      <c r="E43">
        <v>0.170357</v>
      </c>
      <c r="F43">
        <v>0.585536</v>
      </c>
      <c r="G43">
        <v>0.162922</v>
      </c>
      <c r="H43">
        <v>0.396559</v>
      </c>
      <c r="J43" s="1">
        <v>83.21111111111111</v>
      </c>
      <c r="K43">
        <v>53.75</v>
      </c>
      <c r="L43">
        <v>15.2913</v>
      </c>
      <c r="M43">
        <v>11700</v>
      </c>
      <c r="N43">
        <v>4.44</v>
      </c>
      <c r="O43">
        <v>1297.02</v>
      </c>
      <c r="Q43" s="1">
        <v>83.21111111111111</v>
      </c>
      <c r="R43">
        <v>1515</v>
      </c>
      <c r="S43">
        <v>2.43</v>
      </c>
      <c r="T43">
        <v>191277.8</v>
      </c>
      <c r="U43">
        <v>2547.218</v>
      </c>
      <c r="V43">
        <v>670</v>
      </c>
    </row>
    <row r="44" spans="3:22" ht="12.75">
      <c r="C44" s="1">
        <v>83.21180555555556</v>
      </c>
      <c r="D44">
        <v>0.440181</v>
      </c>
      <c r="E44">
        <v>0.170357</v>
      </c>
      <c r="F44">
        <v>0.585536</v>
      </c>
      <c r="G44">
        <v>0.161535</v>
      </c>
      <c r="H44">
        <v>0.392075</v>
      </c>
      <c r="J44" s="1">
        <v>83.21180555555556</v>
      </c>
      <c r="K44">
        <v>54.24</v>
      </c>
      <c r="L44">
        <v>15.2864</v>
      </c>
      <c r="M44">
        <v>11700</v>
      </c>
      <c r="N44">
        <v>4.47</v>
      </c>
      <c r="O44">
        <v>1298.98</v>
      </c>
      <c r="Q44" s="1">
        <v>83.21180555555556</v>
      </c>
      <c r="R44">
        <v>1514</v>
      </c>
      <c r="S44">
        <v>1.97</v>
      </c>
      <c r="T44">
        <v>178722.2</v>
      </c>
      <c r="U44">
        <v>2372.913</v>
      </c>
      <c r="V44">
        <v>630</v>
      </c>
    </row>
    <row r="45" spans="3:22" ht="12.75">
      <c r="C45" s="1">
        <v>83.2125</v>
      </c>
      <c r="D45">
        <v>0.441799</v>
      </c>
      <c r="E45">
        <v>0.162245</v>
      </c>
      <c r="F45">
        <v>0.585536</v>
      </c>
      <c r="G45">
        <v>0.164308</v>
      </c>
      <c r="H45">
        <v>0.392075</v>
      </c>
      <c r="J45" s="1">
        <v>83.2125</v>
      </c>
      <c r="K45">
        <v>57.36</v>
      </c>
      <c r="L45">
        <v>15.286</v>
      </c>
      <c r="M45">
        <v>11700</v>
      </c>
      <c r="N45">
        <v>4.5</v>
      </c>
      <c r="O45">
        <v>1306.73</v>
      </c>
      <c r="Q45" s="1">
        <v>83.2125</v>
      </c>
      <c r="R45">
        <v>1523</v>
      </c>
      <c r="S45">
        <v>1.97</v>
      </c>
      <c r="T45">
        <v>160888.9</v>
      </c>
      <c r="U45">
        <v>1931.938</v>
      </c>
      <c r="V45">
        <v>590</v>
      </c>
    </row>
    <row r="46" spans="3:22" ht="12.75">
      <c r="C46" s="1">
        <v>83.21319444444444</v>
      </c>
      <c r="D46">
        <v>0.445036</v>
      </c>
      <c r="E46">
        <v>0.162245</v>
      </c>
      <c r="F46">
        <v>0.592507</v>
      </c>
      <c r="G46">
        <v>0.165002</v>
      </c>
      <c r="H46">
        <v>0.39295</v>
      </c>
      <c r="J46" s="1">
        <v>83.21319444444444</v>
      </c>
      <c r="K46">
        <v>67.12</v>
      </c>
      <c r="L46">
        <v>17.114</v>
      </c>
      <c r="M46">
        <v>11700</v>
      </c>
      <c r="N46">
        <v>4.56</v>
      </c>
      <c r="O46">
        <v>1318.56</v>
      </c>
      <c r="Q46" s="1">
        <v>83.21319444444444</v>
      </c>
      <c r="R46">
        <v>1511</v>
      </c>
      <c r="S46">
        <v>2.2</v>
      </c>
      <c r="T46">
        <v>166666.7</v>
      </c>
      <c r="U46">
        <v>2033.274</v>
      </c>
      <c r="V46">
        <v>590</v>
      </c>
    </row>
    <row r="47" spans="3:22" ht="12.75">
      <c r="C47" s="1">
        <v>83.21388888888889</v>
      </c>
      <c r="D47">
        <v>0.449082</v>
      </c>
      <c r="E47">
        <v>0.162245</v>
      </c>
      <c r="F47">
        <v>0.592507</v>
      </c>
      <c r="G47">
        <v>0.166388</v>
      </c>
      <c r="H47">
        <v>0.397762</v>
      </c>
      <c r="J47" s="1">
        <v>83.21388888888889</v>
      </c>
      <c r="K47">
        <v>63.77</v>
      </c>
      <c r="L47">
        <v>17.1384</v>
      </c>
      <c r="M47">
        <v>11700</v>
      </c>
      <c r="N47">
        <v>4.69</v>
      </c>
      <c r="O47">
        <v>1320.6</v>
      </c>
      <c r="Q47" s="1">
        <v>83.21388888888889</v>
      </c>
      <c r="R47">
        <v>1464</v>
      </c>
      <c r="S47">
        <v>2.28</v>
      </c>
      <c r="T47">
        <v>166666.7</v>
      </c>
      <c r="U47">
        <v>2280.63</v>
      </c>
      <c r="V47">
        <v>630</v>
      </c>
    </row>
    <row r="48" spans="3:22" ht="12.75">
      <c r="C48" s="1">
        <v>83.21458333333334</v>
      </c>
      <c r="D48">
        <v>0.451104</v>
      </c>
      <c r="E48">
        <v>0.154133</v>
      </c>
      <c r="F48">
        <v>0.599477</v>
      </c>
      <c r="G48">
        <v>0.168468</v>
      </c>
      <c r="H48">
        <v>0.396121</v>
      </c>
      <c r="J48" s="1">
        <v>83.21458333333334</v>
      </c>
      <c r="K48">
        <v>62.64</v>
      </c>
      <c r="L48">
        <v>17.1397</v>
      </c>
      <c r="M48">
        <v>11700</v>
      </c>
      <c r="N48">
        <v>4.69</v>
      </c>
      <c r="O48">
        <v>1322.03</v>
      </c>
      <c r="Q48" s="1">
        <v>83.21458333333334</v>
      </c>
      <c r="R48">
        <v>1396</v>
      </c>
      <c r="S48">
        <v>2.36</v>
      </c>
      <c r="T48">
        <v>166666.7</v>
      </c>
      <c r="U48">
        <v>2543.548</v>
      </c>
      <c r="V48">
        <v>740</v>
      </c>
    </row>
    <row r="49" spans="3:22" ht="12.75">
      <c r="C49" s="1">
        <v>83.21527777777779</v>
      </c>
      <c r="D49">
        <v>0.453127</v>
      </c>
      <c r="E49">
        <v>0.154133</v>
      </c>
      <c r="F49">
        <v>0.599477</v>
      </c>
      <c r="G49">
        <v>0.171241</v>
      </c>
      <c r="H49">
        <v>0.398965</v>
      </c>
      <c r="J49" s="1">
        <v>83.21527777777779</v>
      </c>
      <c r="K49">
        <v>63.93</v>
      </c>
      <c r="L49">
        <v>17.4419</v>
      </c>
      <c r="M49">
        <v>11700</v>
      </c>
      <c r="N49">
        <v>4.72</v>
      </c>
      <c r="O49">
        <v>1331.26</v>
      </c>
      <c r="Q49" s="1">
        <v>83.21527777777779</v>
      </c>
      <c r="R49">
        <v>1400</v>
      </c>
      <c r="S49">
        <v>2.68</v>
      </c>
      <c r="T49">
        <v>222222.2</v>
      </c>
      <c r="U49">
        <v>3065.159</v>
      </c>
      <c r="V49">
        <v>770</v>
      </c>
    </row>
    <row r="50" spans="3:22" ht="12.75">
      <c r="C50" s="1">
        <v>83.21597222222222</v>
      </c>
      <c r="D50">
        <v>0.455959</v>
      </c>
      <c r="E50">
        <v>0.162245</v>
      </c>
      <c r="F50">
        <v>0.599477</v>
      </c>
      <c r="G50">
        <v>0.176094</v>
      </c>
      <c r="H50">
        <v>0.401371</v>
      </c>
      <c r="J50" s="1">
        <v>83.21597222222222</v>
      </c>
      <c r="K50">
        <v>63.05</v>
      </c>
      <c r="L50">
        <v>17.6975</v>
      </c>
      <c r="M50">
        <v>11700</v>
      </c>
      <c r="N50">
        <v>4.84</v>
      </c>
      <c r="O50">
        <v>1363.44</v>
      </c>
      <c r="Q50" s="1">
        <v>83.21597222222222</v>
      </c>
      <c r="R50">
        <v>1300</v>
      </c>
      <c r="S50">
        <v>3.69</v>
      </c>
      <c r="T50">
        <v>250000</v>
      </c>
      <c r="U50">
        <v>3201.566</v>
      </c>
      <c r="V50">
        <v>740</v>
      </c>
    </row>
    <row r="51" spans="3:22" ht="12.75">
      <c r="C51" s="1">
        <v>83.21666666666667</v>
      </c>
      <c r="D51">
        <v>0.459196</v>
      </c>
      <c r="E51">
        <v>0.170357</v>
      </c>
      <c r="F51">
        <v>0.599477</v>
      </c>
      <c r="G51">
        <v>0.179561</v>
      </c>
      <c r="H51">
        <v>0.405855</v>
      </c>
      <c r="J51" s="1">
        <v>83.21666666666667</v>
      </c>
      <c r="K51">
        <v>61.16</v>
      </c>
      <c r="L51">
        <v>19.517</v>
      </c>
      <c r="M51">
        <v>11700</v>
      </c>
      <c r="N51">
        <v>4.87</v>
      </c>
      <c r="O51">
        <v>1403.49</v>
      </c>
      <c r="Q51" s="1">
        <v>83.21666666666667</v>
      </c>
      <c r="R51">
        <v>1300</v>
      </c>
      <c r="S51">
        <v>2.85</v>
      </c>
      <c r="T51">
        <v>312444.4</v>
      </c>
      <c r="U51">
        <v>3713.901</v>
      </c>
      <c r="V51">
        <v>890</v>
      </c>
    </row>
    <row r="52" spans="3:22" ht="12.75">
      <c r="C52" s="1">
        <v>83.25069444444445</v>
      </c>
      <c r="D52">
        <v>0.461219</v>
      </c>
      <c r="E52">
        <v>0.178469</v>
      </c>
      <c r="F52">
        <v>0.606448</v>
      </c>
      <c r="G52">
        <v>0.184414</v>
      </c>
      <c r="H52">
        <v>0.411979</v>
      </c>
      <c r="J52" s="1">
        <v>83.25069444444445</v>
      </c>
      <c r="K52">
        <v>60.52</v>
      </c>
      <c r="L52">
        <v>21.0565</v>
      </c>
      <c r="M52">
        <v>11800</v>
      </c>
      <c r="N52">
        <v>4.94</v>
      </c>
      <c r="O52">
        <v>1467.52</v>
      </c>
      <c r="Q52" s="1">
        <v>83.25069444444445</v>
      </c>
      <c r="R52">
        <v>1324</v>
      </c>
      <c r="S52">
        <v>5.77</v>
      </c>
      <c r="T52">
        <v>370666.7</v>
      </c>
      <c r="U52">
        <v>3752.833</v>
      </c>
      <c r="V52">
        <v>950</v>
      </c>
    </row>
    <row r="53" spans="3:22" ht="12.75">
      <c r="C53" s="1">
        <v>83.25138888888888</v>
      </c>
      <c r="D53">
        <v>0.462433</v>
      </c>
      <c r="E53">
        <v>0.178469</v>
      </c>
      <c r="F53">
        <v>0.606448</v>
      </c>
      <c r="G53">
        <v>0.18996</v>
      </c>
      <c r="H53">
        <v>0.417557</v>
      </c>
      <c r="J53" s="1">
        <v>83.25138888888888</v>
      </c>
      <c r="K53">
        <v>60.13</v>
      </c>
      <c r="L53">
        <v>23.4172</v>
      </c>
      <c r="M53">
        <v>11850</v>
      </c>
      <c r="N53">
        <v>4.93</v>
      </c>
      <c r="O53">
        <v>1549.54</v>
      </c>
      <c r="Q53" s="1">
        <v>83.25138888888888</v>
      </c>
      <c r="R53">
        <v>1265</v>
      </c>
      <c r="S53">
        <v>7.4</v>
      </c>
      <c r="T53">
        <v>407472.2</v>
      </c>
      <c r="U53">
        <v>3820.495</v>
      </c>
      <c r="V53">
        <v>860</v>
      </c>
    </row>
    <row r="54" spans="3:22" ht="12.75">
      <c r="C54" s="1">
        <v>83.25208333333333</v>
      </c>
      <c r="D54">
        <v>0.462837</v>
      </c>
      <c r="E54">
        <v>0.178469</v>
      </c>
      <c r="F54">
        <v>0.613419</v>
      </c>
      <c r="G54">
        <v>0.195506</v>
      </c>
      <c r="H54">
        <v>0.414713</v>
      </c>
      <c r="J54" s="1">
        <v>83.25208333333333</v>
      </c>
      <c r="K54">
        <v>59.61</v>
      </c>
      <c r="L54">
        <v>25.0419</v>
      </c>
      <c r="M54">
        <v>11850</v>
      </c>
      <c r="N54">
        <v>4.98</v>
      </c>
      <c r="O54">
        <v>1664.47</v>
      </c>
      <c r="Q54" s="1">
        <v>83.25208333333333</v>
      </c>
      <c r="R54">
        <v>1276</v>
      </c>
      <c r="S54">
        <v>5.02</v>
      </c>
      <c r="T54">
        <v>444277.8</v>
      </c>
      <c r="U54">
        <v>2684.161</v>
      </c>
      <c r="V54">
        <v>760</v>
      </c>
    </row>
    <row r="55" spans="3:22" ht="12.75">
      <c r="C55" s="1">
        <v>83.25277777777778</v>
      </c>
      <c r="D55">
        <v>0.465265</v>
      </c>
      <c r="E55">
        <v>0.178469</v>
      </c>
      <c r="F55">
        <v>0.613419</v>
      </c>
      <c r="G55">
        <v>0.200359</v>
      </c>
      <c r="H55">
        <v>0.411542</v>
      </c>
      <c r="J55" s="1">
        <v>83.25277777777778</v>
      </c>
      <c r="K55">
        <v>62.6</v>
      </c>
      <c r="L55">
        <v>25.3206</v>
      </c>
      <c r="M55">
        <v>11850</v>
      </c>
      <c r="N55">
        <v>5.05</v>
      </c>
      <c r="O55">
        <v>1767.47</v>
      </c>
      <c r="Q55" s="1">
        <v>83.25277777777778</v>
      </c>
      <c r="R55">
        <v>1106</v>
      </c>
      <c r="S55">
        <v>3.24</v>
      </c>
      <c r="T55">
        <v>415111.1</v>
      </c>
      <c r="U55">
        <v>2624.019</v>
      </c>
      <c r="V55">
        <v>780</v>
      </c>
    </row>
    <row r="56" spans="3:22" ht="12.75">
      <c r="C56" s="1">
        <v>83.25347222222221</v>
      </c>
      <c r="D56">
        <v>0.467288</v>
      </c>
      <c r="E56">
        <v>0.178469</v>
      </c>
      <c r="F56">
        <v>0.613419</v>
      </c>
      <c r="G56">
        <v>0.202439</v>
      </c>
      <c r="H56">
        <v>0.409136</v>
      </c>
      <c r="J56" s="1">
        <v>83.25347222222221</v>
      </c>
      <c r="K56">
        <v>60.52</v>
      </c>
      <c r="L56">
        <v>25.6028</v>
      </c>
      <c r="M56">
        <v>11950</v>
      </c>
      <c r="N56">
        <v>5.09</v>
      </c>
      <c r="O56">
        <v>1852.17</v>
      </c>
      <c r="Q56" s="1">
        <v>83.25347222222221</v>
      </c>
      <c r="R56">
        <v>1087</v>
      </c>
      <c r="S56">
        <v>2.64</v>
      </c>
      <c r="T56">
        <v>291555.6</v>
      </c>
      <c r="U56">
        <v>2406.277</v>
      </c>
      <c r="V56">
        <v>690</v>
      </c>
    </row>
    <row r="57" spans="3:22" ht="12.75">
      <c r="C57" s="1">
        <v>83.25416666666666</v>
      </c>
      <c r="D57">
        <v>0.46931</v>
      </c>
      <c r="E57">
        <v>0.202806</v>
      </c>
      <c r="F57">
        <v>0.620389</v>
      </c>
      <c r="G57">
        <v>0.205212</v>
      </c>
      <c r="H57">
        <v>0.404214</v>
      </c>
      <c r="J57" s="1">
        <v>83.25416666666666</v>
      </c>
      <c r="K57">
        <v>59.34</v>
      </c>
      <c r="L57">
        <v>26.3667</v>
      </c>
      <c r="M57">
        <v>11950</v>
      </c>
      <c r="N57">
        <v>5.39</v>
      </c>
      <c r="O57">
        <v>1915.73</v>
      </c>
      <c r="Q57" s="1">
        <v>83.25416666666666</v>
      </c>
      <c r="R57">
        <v>916</v>
      </c>
      <c r="S57">
        <v>2.91</v>
      </c>
      <c r="T57">
        <v>291555.6</v>
      </c>
      <c r="U57">
        <v>2562.092</v>
      </c>
      <c r="V57">
        <v>680</v>
      </c>
    </row>
    <row r="58" spans="3:22" ht="12.75">
      <c r="C58" s="1">
        <v>83.25486111111111</v>
      </c>
      <c r="D58">
        <v>0.473356</v>
      </c>
      <c r="E58">
        <v>0.194694</v>
      </c>
      <c r="F58">
        <v>0.634331</v>
      </c>
      <c r="G58">
        <v>0.208679</v>
      </c>
      <c r="H58">
        <v>0.39984</v>
      </c>
      <c r="J58" s="1">
        <v>83.25486111111111</v>
      </c>
      <c r="K58">
        <v>59.37</v>
      </c>
      <c r="L58">
        <v>26.5638</v>
      </c>
      <c r="M58">
        <v>12000</v>
      </c>
      <c r="N58">
        <v>6.23</v>
      </c>
      <c r="O58">
        <v>1942.65</v>
      </c>
      <c r="Q58" s="1">
        <v>83.25486111111111</v>
      </c>
      <c r="R58">
        <v>996</v>
      </c>
      <c r="S58">
        <v>3.12</v>
      </c>
      <c r="T58">
        <v>333166.7</v>
      </c>
      <c r="U58">
        <v>2494.242</v>
      </c>
      <c r="V58">
        <v>780</v>
      </c>
    </row>
    <row r="59" spans="3:22" ht="12.75">
      <c r="C59" s="1">
        <v>83.25555555555556</v>
      </c>
      <c r="D59">
        <v>0.473963</v>
      </c>
      <c r="E59">
        <v>0.194694</v>
      </c>
      <c r="F59">
        <v>0.641301</v>
      </c>
      <c r="G59">
        <v>0.211452</v>
      </c>
      <c r="H59">
        <v>0.398965</v>
      </c>
      <c r="J59" s="1">
        <v>83.25555555555556</v>
      </c>
      <c r="K59">
        <v>60.01</v>
      </c>
      <c r="L59">
        <v>39.2019</v>
      </c>
      <c r="M59">
        <v>12100</v>
      </c>
      <c r="N59">
        <v>6.32</v>
      </c>
      <c r="O59">
        <v>1948.94</v>
      </c>
      <c r="Q59" s="1">
        <v>83.25555555555556</v>
      </c>
      <c r="R59">
        <v>990</v>
      </c>
      <c r="S59">
        <v>3.77</v>
      </c>
      <c r="T59">
        <v>321777.8</v>
      </c>
      <c r="U59">
        <v>3229.888</v>
      </c>
      <c r="V59">
        <v>740</v>
      </c>
    </row>
    <row r="60" spans="3:22" ht="12.75">
      <c r="C60" s="1">
        <v>83.25625</v>
      </c>
      <c r="D60">
        <v>0.476188</v>
      </c>
      <c r="E60">
        <v>0.219031</v>
      </c>
      <c r="F60">
        <v>0.648272</v>
      </c>
      <c r="G60">
        <v>0.214225</v>
      </c>
      <c r="H60">
        <v>0.396559</v>
      </c>
      <c r="J60" s="1">
        <v>83.25625</v>
      </c>
      <c r="K60">
        <v>59.87</v>
      </c>
      <c r="L60">
        <v>38.8771</v>
      </c>
      <c r="M60">
        <v>12138</v>
      </c>
      <c r="N60">
        <v>6.1</v>
      </c>
      <c r="O60">
        <v>1966.35</v>
      </c>
      <c r="Q60" s="1">
        <v>83.25625</v>
      </c>
      <c r="R60">
        <v>955</v>
      </c>
      <c r="S60">
        <v>4.59</v>
      </c>
      <c r="T60">
        <v>334055.6</v>
      </c>
      <c r="U60">
        <v>3207.365</v>
      </c>
      <c r="V60">
        <v>680</v>
      </c>
    </row>
    <row r="61" spans="3:22" ht="12.75">
      <c r="C61" s="1">
        <v>83.25694444444444</v>
      </c>
      <c r="D61">
        <v>0.476188</v>
      </c>
      <c r="E61">
        <v>0.235255</v>
      </c>
      <c r="F61">
        <v>0.655243</v>
      </c>
      <c r="G61">
        <v>0.219078</v>
      </c>
      <c r="H61">
        <v>0.395793</v>
      </c>
      <c r="J61" s="1">
        <v>83.25694444444444</v>
      </c>
      <c r="K61">
        <v>59.63</v>
      </c>
      <c r="L61">
        <v>42.2227</v>
      </c>
      <c r="M61">
        <v>12320</v>
      </c>
      <c r="N61">
        <v>5.8</v>
      </c>
      <c r="O61">
        <v>2025.37</v>
      </c>
      <c r="Q61" s="1">
        <v>83.25694444444444</v>
      </c>
      <c r="R61">
        <v>964</v>
      </c>
      <c r="S61">
        <v>7.71</v>
      </c>
      <c r="T61">
        <v>346222.2</v>
      </c>
      <c r="U61">
        <v>3617.672</v>
      </c>
      <c r="V61">
        <v>650</v>
      </c>
    </row>
    <row r="62" spans="3:22" ht="12.75">
      <c r="C62" s="1">
        <v>83.25763888888889</v>
      </c>
      <c r="D62">
        <v>0.476188</v>
      </c>
      <c r="E62">
        <v>0.25148</v>
      </c>
      <c r="F62">
        <v>0.655243</v>
      </c>
      <c r="G62">
        <v>0.221851</v>
      </c>
      <c r="H62">
        <v>0.400168</v>
      </c>
      <c r="J62" s="1">
        <v>83.25763888888889</v>
      </c>
      <c r="K62">
        <v>61.64</v>
      </c>
      <c r="L62">
        <v>44.1159</v>
      </c>
      <c r="M62">
        <v>12400</v>
      </c>
      <c r="N62">
        <v>5.65</v>
      </c>
      <c r="O62">
        <v>2126.94</v>
      </c>
      <c r="Q62" s="1">
        <v>83.25763888888889</v>
      </c>
      <c r="R62">
        <v>931</v>
      </c>
      <c r="S62">
        <v>8.81</v>
      </c>
      <c r="T62">
        <v>367388.9</v>
      </c>
      <c r="U62">
        <v>3476.338</v>
      </c>
      <c r="V62">
        <v>620</v>
      </c>
    </row>
    <row r="63" spans="3:22" ht="12.75">
      <c r="C63" s="1">
        <v>83.25833333333334</v>
      </c>
      <c r="D63">
        <v>0.476188</v>
      </c>
      <c r="E63">
        <v>0.267704</v>
      </c>
      <c r="F63">
        <v>0.655243</v>
      </c>
      <c r="G63">
        <v>0.23433</v>
      </c>
      <c r="H63">
        <v>0.404214</v>
      </c>
      <c r="J63" s="1">
        <v>83.25833333333334</v>
      </c>
      <c r="K63">
        <v>61.8</v>
      </c>
      <c r="L63">
        <v>43.6642</v>
      </c>
      <c r="M63">
        <v>12460</v>
      </c>
      <c r="N63">
        <v>5.9</v>
      </c>
      <c r="O63">
        <v>2307.79</v>
      </c>
      <c r="Q63" s="1">
        <v>83.25833333333334</v>
      </c>
      <c r="R63">
        <v>883</v>
      </c>
      <c r="S63">
        <v>9.25</v>
      </c>
      <c r="T63">
        <v>426555.6</v>
      </c>
      <c r="U63">
        <v>3348.813</v>
      </c>
      <c r="V63">
        <v>620</v>
      </c>
    </row>
    <row r="64" spans="3:22" ht="12.75">
      <c r="C64" s="1">
        <v>83.2923611111111</v>
      </c>
      <c r="D64">
        <v>0.485089</v>
      </c>
      <c r="E64">
        <v>0.292041</v>
      </c>
      <c r="F64">
        <v>0.655243</v>
      </c>
      <c r="G64">
        <v>0.242649</v>
      </c>
      <c r="H64">
        <v>0.415151</v>
      </c>
      <c r="J64" s="1">
        <v>83.2923611111111</v>
      </c>
      <c r="K64">
        <v>62.53</v>
      </c>
      <c r="L64">
        <v>43.2091</v>
      </c>
      <c r="M64">
        <v>12390</v>
      </c>
      <c r="N64">
        <v>5.99</v>
      </c>
      <c r="O64">
        <v>2423.18</v>
      </c>
      <c r="Q64" s="1">
        <v>83.2923611111111</v>
      </c>
      <c r="R64">
        <v>851</v>
      </c>
      <c r="S64">
        <v>10.14</v>
      </c>
      <c r="T64">
        <v>452333.3</v>
      </c>
      <c r="U64">
        <v>3163.857</v>
      </c>
      <c r="V64">
        <v>620</v>
      </c>
    </row>
    <row r="65" spans="3:22" ht="12.75">
      <c r="C65" s="1">
        <v>83.29305555555555</v>
      </c>
      <c r="D65">
        <v>0.49844</v>
      </c>
      <c r="E65">
        <v>0.300153</v>
      </c>
      <c r="F65">
        <v>0.655243</v>
      </c>
      <c r="G65">
        <v>0.247502</v>
      </c>
      <c r="H65">
        <v>0.424447</v>
      </c>
      <c r="J65" s="1">
        <v>83.29305555555555</v>
      </c>
      <c r="K65">
        <v>64.01</v>
      </c>
      <c r="L65">
        <v>43.7098</v>
      </c>
      <c r="M65">
        <v>12500</v>
      </c>
      <c r="N65">
        <v>6.12</v>
      </c>
      <c r="O65">
        <v>2323.23</v>
      </c>
      <c r="Q65" s="1">
        <v>83.29305555555555</v>
      </c>
      <c r="R65">
        <v>1151</v>
      </c>
      <c r="S65">
        <v>11.49</v>
      </c>
      <c r="T65">
        <v>455111.1</v>
      </c>
      <c r="U65">
        <v>2552.132</v>
      </c>
      <c r="V65">
        <v>680</v>
      </c>
    </row>
    <row r="66" spans="3:22" ht="12.75">
      <c r="C66" s="1">
        <v>83.29375</v>
      </c>
      <c r="D66">
        <v>0.507341</v>
      </c>
      <c r="E66">
        <v>0.308265</v>
      </c>
      <c r="F66">
        <v>0.655243</v>
      </c>
      <c r="G66">
        <v>0.251662</v>
      </c>
      <c r="H66">
        <v>0.420072</v>
      </c>
      <c r="J66" s="1">
        <v>83.29375</v>
      </c>
      <c r="K66">
        <v>65.65</v>
      </c>
      <c r="L66">
        <v>43.8617</v>
      </c>
      <c r="M66">
        <v>12550</v>
      </c>
      <c r="N66">
        <v>6.21</v>
      </c>
      <c r="O66">
        <v>2264.76</v>
      </c>
      <c r="Q66" s="1">
        <v>83.29375</v>
      </c>
      <c r="R66">
        <v>1145</v>
      </c>
      <c r="S66">
        <v>7.16</v>
      </c>
      <c r="T66">
        <v>486833.3</v>
      </c>
      <c r="U66">
        <v>2122.627</v>
      </c>
      <c r="V66">
        <v>930</v>
      </c>
    </row>
    <row r="67" spans="3:22" ht="12.75">
      <c r="C67" s="1">
        <v>83.29444444444444</v>
      </c>
      <c r="D67">
        <v>0.511791</v>
      </c>
      <c r="E67">
        <v>0.308265</v>
      </c>
      <c r="F67">
        <v>0.662213</v>
      </c>
      <c r="G67">
        <v>0.253049</v>
      </c>
      <c r="H67">
        <v>0.423244</v>
      </c>
      <c r="J67" s="1">
        <v>83.29444444444444</v>
      </c>
      <c r="K67">
        <v>68.82</v>
      </c>
      <c r="L67">
        <v>43.4727</v>
      </c>
      <c r="M67">
        <v>12750</v>
      </c>
      <c r="N67">
        <v>6.12</v>
      </c>
      <c r="O67">
        <v>2374.23</v>
      </c>
      <c r="Q67" s="1">
        <v>83.29444444444444</v>
      </c>
      <c r="R67">
        <v>1227</v>
      </c>
      <c r="S67">
        <v>4.48</v>
      </c>
      <c r="T67">
        <v>386166.7</v>
      </c>
      <c r="U67">
        <v>1633.987</v>
      </c>
      <c r="V67">
        <v>890</v>
      </c>
    </row>
    <row r="68" spans="3:22" ht="12.75">
      <c r="C68" s="1">
        <v>83.29513888888889</v>
      </c>
      <c r="D68">
        <v>0.516241</v>
      </c>
      <c r="E68">
        <v>0.308265</v>
      </c>
      <c r="F68">
        <v>0.662213</v>
      </c>
      <c r="G68">
        <v>0.256515</v>
      </c>
      <c r="H68">
        <v>0.420838</v>
      </c>
      <c r="J68" s="1">
        <v>83.29513888888889</v>
      </c>
      <c r="K68">
        <v>73.61</v>
      </c>
      <c r="L68">
        <v>43.3392</v>
      </c>
      <c r="M68">
        <v>12750</v>
      </c>
      <c r="N68">
        <v>6.18</v>
      </c>
      <c r="O68">
        <v>2389.16</v>
      </c>
      <c r="Q68" s="1">
        <v>83.29513888888889</v>
      </c>
      <c r="R68">
        <v>1395</v>
      </c>
      <c r="S68">
        <v>4.51</v>
      </c>
      <c r="T68">
        <v>351388.9</v>
      </c>
      <c r="U68">
        <v>1778.564</v>
      </c>
      <c r="V68">
        <v>900</v>
      </c>
    </row>
    <row r="69" spans="3:22" ht="12.75">
      <c r="C69" s="1">
        <v>83.29583333333333</v>
      </c>
      <c r="D69">
        <v>0.516241</v>
      </c>
      <c r="E69">
        <v>0.300153</v>
      </c>
      <c r="F69">
        <v>0.662213</v>
      </c>
      <c r="G69">
        <v>0.261368</v>
      </c>
      <c r="H69">
        <v>0.419635</v>
      </c>
      <c r="J69" s="1">
        <v>83.29583333333333</v>
      </c>
      <c r="K69">
        <v>73.1</v>
      </c>
      <c r="L69">
        <v>42.9865</v>
      </c>
      <c r="M69">
        <v>12750</v>
      </c>
      <c r="N69">
        <v>6.09</v>
      </c>
      <c r="O69">
        <v>2418.8</v>
      </c>
      <c r="Q69" s="1">
        <v>83.29583333333333</v>
      </c>
      <c r="R69">
        <v>1584</v>
      </c>
      <c r="S69">
        <v>4.36</v>
      </c>
      <c r="T69">
        <v>425944.4</v>
      </c>
      <c r="U69">
        <v>1905.745</v>
      </c>
      <c r="V69">
        <v>860</v>
      </c>
    </row>
    <row r="70" spans="3:22" ht="12.75">
      <c r="C70" s="1">
        <v>83.29652777777777</v>
      </c>
      <c r="D70">
        <v>0.520692</v>
      </c>
      <c r="E70">
        <v>0.300153</v>
      </c>
      <c r="F70">
        <v>0.662213</v>
      </c>
      <c r="G70">
        <v>0.267608</v>
      </c>
      <c r="H70">
        <v>0.417994</v>
      </c>
      <c r="J70" s="1">
        <v>83.29652777777777</v>
      </c>
      <c r="K70">
        <v>74.41</v>
      </c>
      <c r="L70">
        <v>43.361</v>
      </c>
      <c r="M70">
        <v>12850</v>
      </c>
      <c r="N70">
        <v>6.12</v>
      </c>
      <c r="O70">
        <v>2431.55</v>
      </c>
      <c r="Q70" s="1">
        <v>83.29652777777777</v>
      </c>
      <c r="R70">
        <v>1626</v>
      </c>
      <c r="S70">
        <v>4.65</v>
      </c>
      <c r="T70">
        <v>430444.4</v>
      </c>
      <c r="U70">
        <v>1904.762</v>
      </c>
      <c r="V70">
        <v>830</v>
      </c>
    </row>
    <row r="71" spans="3:22" ht="12.75">
      <c r="C71" s="1">
        <v>83.29722222222223</v>
      </c>
      <c r="D71">
        <v>0.520692</v>
      </c>
      <c r="E71">
        <v>0.275816</v>
      </c>
      <c r="F71">
        <v>0.662213</v>
      </c>
      <c r="G71">
        <v>0.268994</v>
      </c>
      <c r="H71">
        <v>0.415151</v>
      </c>
      <c r="J71" s="1">
        <v>83.29722222222223</v>
      </c>
      <c r="K71">
        <v>75.68</v>
      </c>
      <c r="L71">
        <v>43.335</v>
      </c>
      <c r="M71">
        <v>12950</v>
      </c>
      <c r="N71">
        <v>6.13</v>
      </c>
      <c r="O71">
        <v>2397.97</v>
      </c>
      <c r="Q71" s="1">
        <v>83.29722222222223</v>
      </c>
      <c r="R71">
        <v>1544</v>
      </c>
      <c r="S71">
        <v>4.51</v>
      </c>
      <c r="T71">
        <v>383166.7</v>
      </c>
      <c r="U71">
        <v>1951.447</v>
      </c>
      <c r="V71">
        <v>760</v>
      </c>
    </row>
    <row r="72" spans="3:22" ht="12.75">
      <c r="C72" s="1">
        <v>83.29791666666667</v>
      </c>
      <c r="D72">
        <v>0.525142</v>
      </c>
      <c r="E72">
        <v>0.300153</v>
      </c>
      <c r="F72">
        <v>0.662213</v>
      </c>
      <c r="G72">
        <v>0.269688</v>
      </c>
      <c r="H72">
        <v>0.413948</v>
      </c>
      <c r="J72" s="1">
        <v>83.29791666666667</v>
      </c>
      <c r="K72">
        <v>75.57</v>
      </c>
      <c r="L72">
        <v>43.3939</v>
      </c>
      <c r="M72">
        <v>13150</v>
      </c>
      <c r="N72">
        <v>6.06</v>
      </c>
      <c r="O72">
        <v>2381.41</v>
      </c>
      <c r="Q72" s="1">
        <v>83.29791666666667</v>
      </c>
      <c r="R72">
        <v>1424</v>
      </c>
      <c r="S72">
        <v>5.26</v>
      </c>
      <c r="T72">
        <v>388611.1</v>
      </c>
      <c r="U72">
        <v>2408.964</v>
      </c>
      <c r="V72">
        <v>730</v>
      </c>
    </row>
    <row r="73" spans="3:22" ht="12.75">
      <c r="C73" s="1">
        <v>83.29861111111111</v>
      </c>
      <c r="D73">
        <v>0.525142</v>
      </c>
      <c r="E73">
        <v>0.308265</v>
      </c>
      <c r="F73">
        <v>0.662213</v>
      </c>
      <c r="G73">
        <v>0.273847</v>
      </c>
      <c r="H73">
        <v>0.409136</v>
      </c>
      <c r="J73" s="1">
        <v>83.29861111111111</v>
      </c>
      <c r="K73">
        <v>74.79</v>
      </c>
      <c r="L73">
        <v>45.2017</v>
      </c>
      <c r="M73">
        <v>13250</v>
      </c>
      <c r="N73">
        <v>6.1</v>
      </c>
      <c r="O73">
        <v>2401.45</v>
      </c>
      <c r="Q73" s="1">
        <v>83.29861111111111</v>
      </c>
      <c r="R73">
        <v>1412</v>
      </c>
      <c r="S73">
        <v>5.07</v>
      </c>
      <c r="T73">
        <v>337833.3</v>
      </c>
      <c r="U73">
        <v>2427.638</v>
      </c>
      <c r="V73">
        <v>730</v>
      </c>
    </row>
    <row r="74" spans="3:22" ht="12.75">
      <c r="C74" s="1">
        <v>83.29930555555556</v>
      </c>
      <c r="D74">
        <v>0.529593</v>
      </c>
      <c r="E74">
        <v>0.332602</v>
      </c>
      <c r="F74">
        <v>0.669184</v>
      </c>
      <c r="G74">
        <v>0.278007</v>
      </c>
      <c r="H74">
        <v>0.407933</v>
      </c>
      <c r="J74" s="1">
        <v>83.29930555555556</v>
      </c>
      <c r="K74">
        <v>73.94</v>
      </c>
      <c r="L74">
        <v>45.8435</v>
      </c>
      <c r="M74">
        <v>13650</v>
      </c>
      <c r="N74">
        <v>6.14</v>
      </c>
      <c r="O74">
        <v>2452.42</v>
      </c>
      <c r="Q74" s="1">
        <v>83.29930555555556</v>
      </c>
      <c r="R74">
        <v>1440</v>
      </c>
      <c r="S74">
        <v>6.44</v>
      </c>
      <c r="T74">
        <v>319444.4</v>
      </c>
      <c r="U74">
        <v>2577.031</v>
      </c>
      <c r="V74">
        <v>790</v>
      </c>
    </row>
    <row r="75" spans="3:22" ht="12.75">
      <c r="C75" s="1">
        <v>83.3</v>
      </c>
      <c r="D75">
        <v>0.529593</v>
      </c>
      <c r="E75">
        <v>0.340714</v>
      </c>
      <c r="F75">
        <v>0.669184</v>
      </c>
      <c r="G75">
        <v>0.28286</v>
      </c>
      <c r="H75">
        <v>0.429368</v>
      </c>
      <c r="J75" s="1">
        <v>83.3</v>
      </c>
      <c r="K75">
        <v>70.68</v>
      </c>
      <c r="L75">
        <v>46.2055</v>
      </c>
      <c r="M75">
        <v>13690</v>
      </c>
      <c r="N75">
        <v>6.15</v>
      </c>
      <c r="O75">
        <v>2595.26</v>
      </c>
      <c r="Q75" s="1">
        <v>83.3</v>
      </c>
      <c r="R75">
        <v>1446</v>
      </c>
      <c r="S75">
        <v>6.46</v>
      </c>
      <c r="T75">
        <v>372222.2</v>
      </c>
      <c r="U75">
        <v>3236.85</v>
      </c>
      <c r="V75">
        <v>800</v>
      </c>
    </row>
    <row r="76" spans="3:22" ht="12.75">
      <c r="C76" s="1">
        <v>83.33402777777778</v>
      </c>
      <c r="D76">
        <v>0.534043</v>
      </c>
      <c r="E76">
        <v>0.381275</v>
      </c>
      <c r="F76">
        <v>0.676155</v>
      </c>
      <c r="G76">
        <v>0.293259</v>
      </c>
      <c r="H76">
        <v>0.427728</v>
      </c>
      <c r="J76" s="1">
        <v>83.33402777777778</v>
      </c>
      <c r="K76">
        <v>70.7</v>
      </c>
      <c r="L76">
        <v>46.2731</v>
      </c>
      <c r="M76">
        <v>13781</v>
      </c>
      <c r="N76">
        <v>6.13</v>
      </c>
      <c r="O76">
        <v>2661.82</v>
      </c>
      <c r="Q76" s="1">
        <v>83.33402777777778</v>
      </c>
      <c r="R76">
        <v>1424</v>
      </c>
      <c r="S76">
        <v>6</v>
      </c>
      <c r="T76">
        <v>300000</v>
      </c>
      <c r="U76">
        <v>3000.309</v>
      </c>
      <c r="V76">
        <v>800</v>
      </c>
    </row>
    <row r="77" spans="3:22" ht="12.75">
      <c r="C77" s="1">
        <v>83.33472222222223</v>
      </c>
      <c r="D77">
        <v>0.538493</v>
      </c>
      <c r="E77">
        <v>0.3975</v>
      </c>
      <c r="F77">
        <v>0.676155</v>
      </c>
      <c r="G77">
        <v>0.304352</v>
      </c>
      <c r="H77">
        <v>0.460428</v>
      </c>
      <c r="J77" s="1">
        <v>83.33472222222223</v>
      </c>
      <c r="K77">
        <v>73.2</v>
      </c>
      <c r="L77">
        <v>46.4965</v>
      </c>
      <c r="M77">
        <v>14200</v>
      </c>
      <c r="N77">
        <v>6.32</v>
      </c>
      <c r="O77">
        <v>2770.38</v>
      </c>
      <c r="Q77" s="1">
        <v>83.33472222222223</v>
      </c>
      <c r="R77">
        <v>1467</v>
      </c>
      <c r="S77">
        <v>7.6</v>
      </c>
      <c r="T77">
        <v>388888.9</v>
      </c>
      <c r="U77">
        <v>2892.934</v>
      </c>
      <c r="V77">
        <v>800</v>
      </c>
    </row>
    <row r="78" spans="3:22" ht="12.75">
      <c r="C78" s="1">
        <v>83.33541666666666</v>
      </c>
      <c r="D78">
        <v>0.538493</v>
      </c>
      <c r="E78">
        <v>0.3975</v>
      </c>
      <c r="F78">
        <v>0.683125</v>
      </c>
      <c r="G78">
        <v>0.311285</v>
      </c>
      <c r="H78">
        <v>0.470927</v>
      </c>
      <c r="J78" s="1">
        <v>83.33541666666666</v>
      </c>
      <c r="K78">
        <v>74.4</v>
      </c>
      <c r="L78">
        <v>46.8247</v>
      </c>
      <c r="M78">
        <v>15800</v>
      </c>
      <c r="N78">
        <v>6.47</v>
      </c>
      <c r="O78">
        <v>2758.21</v>
      </c>
      <c r="Q78" s="1">
        <v>83.33541666666666</v>
      </c>
      <c r="R78">
        <v>1392</v>
      </c>
      <c r="S78">
        <v>7.68</v>
      </c>
      <c r="T78">
        <v>411888.9</v>
      </c>
      <c r="U78">
        <v>3148.394</v>
      </c>
      <c r="V78">
        <v>750</v>
      </c>
    </row>
    <row r="79" spans="3:22" ht="12.75">
      <c r="C79" s="1">
        <v>83.33611111111111</v>
      </c>
      <c r="D79">
        <v>0.547394</v>
      </c>
      <c r="E79">
        <v>0.389388</v>
      </c>
      <c r="F79">
        <v>0.690096</v>
      </c>
      <c r="G79">
        <v>0.319604</v>
      </c>
      <c r="H79">
        <v>0.478692</v>
      </c>
      <c r="J79" s="1">
        <v>83.33611111111111</v>
      </c>
      <c r="K79">
        <v>74.4</v>
      </c>
      <c r="L79">
        <v>47.1848</v>
      </c>
      <c r="M79">
        <v>15040</v>
      </c>
      <c r="N79">
        <v>6.65</v>
      </c>
      <c r="O79">
        <v>2815.78</v>
      </c>
      <c r="Q79" s="1">
        <v>83.33611111111111</v>
      </c>
      <c r="R79">
        <v>1404</v>
      </c>
      <c r="S79">
        <v>5.04</v>
      </c>
      <c r="T79">
        <v>402444.4</v>
      </c>
      <c r="U79">
        <v>2907.137</v>
      </c>
      <c r="V79">
        <v>700</v>
      </c>
    </row>
    <row r="80" spans="3:22" ht="12.75">
      <c r="C80" s="1">
        <v>83.33680555555556</v>
      </c>
      <c r="D80">
        <v>0.560745</v>
      </c>
      <c r="E80">
        <v>0.381275</v>
      </c>
      <c r="F80">
        <v>0.690096</v>
      </c>
      <c r="G80">
        <v>0.320991</v>
      </c>
      <c r="H80">
        <v>0.482301</v>
      </c>
      <c r="J80" s="1">
        <v>83.33680555555556</v>
      </c>
      <c r="K80">
        <v>76</v>
      </c>
      <c r="L80">
        <v>49.6833</v>
      </c>
      <c r="M80">
        <v>16200</v>
      </c>
      <c r="N80">
        <v>6.92</v>
      </c>
      <c r="O80">
        <v>2866.96</v>
      </c>
      <c r="Q80" s="1">
        <v>83.33680555555556</v>
      </c>
      <c r="R80">
        <v>1496</v>
      </c>
      <c r="S80">
        <v>3.7</v>
      </c>
      <c r="T80">
        <v>355777.8</v>
      </c>
      <c r="U80">
        <v>3190.165</v>
      </c>
      <c r="V80">
        <v>680</v>
      </c>
    </row>
    <row r="81" spans="3:22" ht="12.75">
      <c r="C81" s="1">
        <v>83.3375</v>
      </c>
      <c r="D81">
        <v>0.574096</v>
      </c>
      <c r="E81">
        <v>0.373163</v>
      </c>
      <c r="F81">
        <v>0.697067</v>
      </c>
      <c r="G81">
        <v>0.32307</v>
      </c>
      <c r="H81">
        <v>0.476177</v>
      </c>
      <c r="J81" s="1">
        <v>83.3375</v>
      </c>
      <c r="K81">
        <v>77.5</v>
      </c>
      <c r="L81">
        <v>54.5347</v>
      </c>
      <c r="M81">
        <v>16265.63</v>
      </c>
      <c r="N81">
        <v>7.02</v>
      </c>
      <c r="O81">
        <v>3021.99</v>
      </c>
      <c r="Q81" s="1">
        <v>83.3375</v>
      </c>
      <c r="R81">
        <v>1685</v>
      </c>
      <c r="S81">
        <v>2.29</v>
      </c>
      <c r="T81">
        <v>345277.8</v>
      </c>
      <c r="U81">
        <v>3177.879</v>
      </c>
      <c r="V81">
        <v>600</v>
      </c>
    </row>
    <row r="82" spans="3:22" ht="12.75">
      <c r="C82" s="1">
        <v>83.33819444444444</v>
      </c>
      <c r="D82">
        <v>0.578547</v>
      </c>
      <c r="E82">
        <v>0.373163</v>
      </c>
      <c r="F82">
        <v>0.704037</v>
      </c>
      <c r="G82">
        <v>0.336936</v>
      </c>
      <c r="H82">
        <v>0.479458</v>
      </c>
      <c r="J82" s="1">
        <v>83.33819444444444</v>
      </c>
      <c r="K82">
        <v>76.4</v>
      </c>
      <c r="L82">
        <v>57.0712</v>
      </c>
      <c r="M82">
        <v>15360</v>
      </c>
      <c r="N82">
        <v>6.92</v>
      </c>
      <c r="O82">
        <v>3178.27</v>
      </c>
      <c r="Q82" s="1">
        <v>83.33819444444444</v>
      </c>
      <c r="R82">
        <v>1681</v>
      </c>
      <c r="S82">
        <v>3.48</v>
      </c>
      <c r="T82">
        <v>332333.3</v>
      </c>
      <c r="U82">
        <v>2775.828</v>
      </c>
      <c r="V82">
        <v>540</v>
      </c>
    </row>
    <row r="83" spans="3:22" ht="12.75">
      <c r="C83" s="1">
        <v>83.33888888888889</v>
      </c>
      <c r="D83">
        <v>0.582997</v>
      </c>
      <c r="E83">
        <v>0.356939</v>
      </c>
      <c r="F83">
        <v>0.704037</v>
      </c>
      <c r="G83">
        <v>0.341096</v>
      </c>
      <c r="H83">
        <v>0.473771</v>
      </c>
      <c r="J83" s="1">
        <v>83.33888888888889</v>
      </c>
      <c r="K83">
        <v>76.4</v>
      </c>
      <c r="L83">
        <v>59.0222</v>
      </c>
      <c r="M83">
        <v>15459</v>
      </c>
      <c r="N83">
        <v>6.9</v>
      </c>
      <c r="O83">
        <v>3222.54</v>
      </c>
      <c r="Q83" s="1">
        <v>83.33888888888889</v>
      </c>
      <c r="R83">
        <v>1655</v>
      </c>
      <c r="S83">
        <v>4.2</v>
      </c>
      <c r="T83">
        <v>329388.9</v>
      </c>
      <c r="U83">
        <v>2552.132</v>
      </c>
      <c r="V83">
        <v>510</v>
      </c>
    </row>
    <row r="84" spans="3:22" ht="12.75">
      <c r="C84" s="1">
        <v>83.33958333333334</v>
      </c>
      <c r="D84">
        <v>0.582997</v>
      </c>
      <c r="E84">
        <v>0.3975</v>
      </c>
      <c r="F84">
        <v>0.711008</v>
      </c>
      <c r="G84">
        <v>0.344562</v>
      </c>
      <c r="H84">
        <v>0.477052</v>
      </c>
      <c r="J84" s="1">
        <v>83.33958333333334</v>
      </c>
      <c r="K84">
        <v>78.2</v>
      </c>
      <c r="L84">
        <v>67.0024</v>
      </c>
      <c r="M84">
        <v>15620</v>
      </c>
      <c r="N84">
        <v>6.96</v>
      </c>
      <c r="O84">
        <v>3232.17</v>
      </c>
      <c r="Q84" s="1">
        <v>83.33958333333334</v>
      </c>
      <c r="R84">
        <v>1544</v>
      </c>
      <c r="S84">
        <v>4.72</v>
      </c>
      <c r="T84">
        <v>324111.1</v>
      </c>
      <c r="U84">
        <v>2599.44</v>
      </c>
      <c r="V84">
        <v>540</v>
      </c>
    </row>
    <row r="85" spans="3:22" ht="12.75">
      <c r="C85" s="1">
        <v>83.34027777777779</v>
      </c>
      <c r="D85">
        <v>0.582997</v>
      </c>
      <c r="E85">
        <v>0.413724</v>
      </c>
      <c r="F85">
        <v>0.711008</v>
      </c>
      <c r="G85">
        <v>0.351495</v>
      </c>
      <c r="H85">
        <v>0.477817</v>
      </c>
      <c r="J85" s="1">
        <v>83.34027777777779</v>
      </c>
      <c r="K85">
        <v>79.3</v>
      </c>
      <c r="L85">
        <v>77.6383</v>
      </c>
      <c r="M85">
        <v>16518</v>
      </c>
      <c r="N85">
        <v>7.18</v>
      </c>
      <c r="O85">
        <v>3314.61</v>
      </c>
      <c r="Q85" s="1">
        <v>83.34027777777779</v>
      </c>
      <c r="R85">
        <v>1488</v>
      </c>
      <c r="S85">
        <v>4.47</v>
      </c>
      <c r="T85">
        <v>320388.9</v>
      </c>
      <c r="U85">
        <v>2734.205</v>
      </c>
      <c r="V85">
        <v>610</v>
      </c>
    </row>
    <row r="86" spans="3:22" ht="12.75">
      <c r="C86" s="1">
        <v>83.34097222222222</v>
      </c>
      <c r="D86">
        <v>0.591898</v>
      </c>
      <c r="E86">
        <v>0.446173</v>
      </c>
      <c r="F86">
        <v>0.711008</v>
      </c>
      <c r="G86">
        <v>0.358428</v>
      </c>
      <c r="H86">
        <v>0.47213</v>
      </c>
      <c r="J86" s="1">
        <v>83.34097222222222</v>
      </c>
      <c r="K86">
        <v>78.9</v>
      </c>
      <c r="L86">
        <v>79.5473</v>
      </c>
      <c r="M86">
        <v>16600</v>
      </c>
      <c r="N86">
        <v>7.49</v>
      </c>
      <c r="O86">
        <v>3608.42</v>
      </c>
      <c r="Q86" s="1">
        <v>83.34097222222222</v>
      </c>
      <c r="R86">
        <v>1520</v>
      </c>
      <c r="S86">
        <v>6.63</v>
      </c>
      <c r="T86">
        <v>336611.1</v>
      </c>
      <c r="U86">
        <v>2577.031</v>
      </c>
      <c r="V86">
        <v>680</v>
      </c>
    </row>
    <row r="87" spans="3:22" ht="12.75">
      <c r="C87" s="1">
        <v>83.34166666666667</v>
      </c>
      <c r="D87">
        <v>0.591898</v>
      </c>
      <c r="E87">
        <v>0.462398</v>
      </c>
      <c r="F87">
        <v>0.717979</v>
      </c>
      <c r="G87">
        <v>0.368134</v>
      </c>
      <c r="H87">
        <v>0.478692</v>
      </c>
      <c r="J87" s="1">
        <v>83.34166666666667</v>
      </c>
      <c r="K87">
        <v>78.7</v>
      </c>
      <c r="L87">
        <v>79.6941</v>
      </c>
      <c r="M87">
        <v>16951</v>
      </c>
      <c r="N87">
        <v>7.69</v>
      </c>
      <c r="O87">
        <v>4108.75</v>
      </c>
      <c r="Q87" s="1">
        <v>83.34166666666667</v>
      </c>
      <c r="R87">
        <v>1490</v>
      </c>
      <c r="S87">
        <v>6.39</v>
      </c>
      <c r="T87">
        <v>400055.6</v>
      </c>
      <c r="U87">
        <v>2589.48</v>
      </c>
      <c r="V87">
        <v>690</v>
      </c>
    </row>
    <row r="88" spans="3:22" ht="12.75">
      <c r="C88" s="1">
        <v>83.37569444444445</v>
      </c>
      <c r="D88">
        <v>0.596348</v>
      </c>
      <c r="E88">
        <v>0.511071</v>
      </c>
      <c r="F88">
        <v>0.73192</v>
      </c>
      <c r="G88">
        <v>0.380613</v>
      </c>
      <c r="H88">
        <v>0.473771</v>
      </c>
      <c r="J88" s="1">
        <v>83.37569444444445</v>
      </c>
      <c r="K88">
        <v>78.6</v>
      </c>
      <c r="L88">
        <v>79.7061</v>
      </c>
      <c r="M88">
        <v>17331</v>
      </c>
      <c r="N88">
        <v>7.64</v>
      </c>
      <c r="O88">
        <v>4024.53</v>
      </c>
      <c r="Q88" s="1">
        <v>83.37569444444445</v>
      </c>
      <c r="R88">
        <v>1413</v>
      </c>
      <c r="S88">
        <v>7.53</v>
      </c>
      <c r="T88">
        <v>410777.8</v>
      </c>
      <c r="U88">
        <v>2564.581</v>
      </c>
      <c r="V88">
        <v>810</v>
      </c>
    </row>
    <row r="89" spans="3:22" ht="12.75">
      <c r="C89" s="1">
        <v>83.37638888888888</v>
      </c>
      <c r="D89">
        <v>0.591898</v>
      </c>
      <c r="E89">
        <v>0.511071</v>
      </c>
      <c r="F89">
        <v>0.724949</v>
      </c>
      <c r="G89">
        <v>0.393092</v>
      </c>
      <c r="H89">
        <v>0.472568</v>
      </c>
      <c r="J89" s="1">
        <v>83.37638888888888</v>
      </c>
      <c r="K89">
        <v>78.3</v>
      </c>
      <c r="L89">
        <v>79.5101</v>
      </c>
      <c r="M89">
        <v>18456.3</v>
      </c>
      <c r="N89">
        <v>7.78</v>
      </c>
      <c r="O89">
        <v>3602.66</v>
      </c>
      <c r="Q89" s="1">
        <v>83.37638888888888</v>
      </c>
      <c r="R89">
        <v>1335</v>
      </c>
      <c r="S89">
        <v>7.96</v>
      </c>
      <c r="T89">
        <v>467333.3</v>
      </c>
      <c r="U89">
        <v>2577.031</v>
      </c>
      <c r="V89">
        <v>840</v>
      </c>
    </row>
    <row r="90" spans="3:22" ht="12.75">
      <c r="C90" s="1">
        <v>83.37708333333333</v>
      </c>
      <c r="D90">
        <v>0.587447</v>
      </c>
      <c r="E90">
        <v>0.502959</v>
      </c>
      <c r="F90">
        <v>0.73192</v>
      </c>
      <c r="G90">
        <v>0.401412</v>
      </c>
      <c r="H90">
        <v>0.475848</v>
      </c>
      <c r="J90" s="1">
        <v>83.37708333333333</v>
      </c>
      <c r="K90">
        <v>77.8</v>
      </c>
      <c r="L90">
        <v>78.8915</v>
      </c>
      <c r="M90">
        <v>18946</v>
      </c>
      <c r="N90">
        <v>7.82</v>
      </c>
      <c r="O90">
        <v>3284.16</v>
      </c>
      <c r="Q90" s="1">
        <v>83.37708333333333</v>
      </c>
      <c r="R90">
        <v>1298</v>
      </c>
      <c r="S90">
        <v>8.21</v>
      </c>
      <c r="T90">
        <v>402777.8</v>
      </c>
      <c r="U90">
        <v>2584.5</v>
      </c>
      <c r="V90">
        <v>820</v>
      </c>
    </row>
    <row r="91" spans="3:22" ht="12.75">
      <c r="C91" s="1">
        <v>83.37777777777778</v>
      </c>
      <c r="D91">
        <v>0.596348</v>
      </c>
      <c r="E91">
        <v>0.494847</v>
      </c>
      <c r="F91">
        <v>0.73192</v>
      </c>
      <c r="G91">
        <v>0.398638</v>
      </c>
      <c r="H91">
        <v>0.481098</v>
      </c>
      <c r="J91" s="1">
        <v>83.37777777777778</v>
      </c>
      <c r="K91">
        <v>78.5</v>
      </c>
      <c r="L91">
        <v>78.0507</v>
      </c>
      <c r="M91">
        <v>19105.1</v>
      </c>
      <c r="N91">
        <v>7.9</v>
      </c>
      <c r="O91">
        <v>3118.04</v>
      </c>
      <c r="Q91" s="1">
        <v>83.37777777777778</v>
      </c>
      <c r="R91">
        <v>1244</v>
      </c>
      <c r="S91">
        <v>6.51</v>
      </c>
      <c r="T91">
        <v>342388.9</v>
      </c>
      <c r="U91">
        <v>2577.031</v>
      </c>
      <c r="V91">
        <v>810</v>
      </c>
    </row>
    <row r="92" spans="3:22" ht="12.75">
      <c r="C92" s="1">
        <v>83.37847222222221</v>
      </c>
      <c r="D92">
        <v>0.600798</v>
      </c>
      <c r="E92">
        <v>0.494847</v>
      </c>
      <c r="F92">
        <v>0.738891</v>
      </c>
      <c r="G92">
        <v>0.392399</v>
      </c>
      <c r="H92">
        <v>0.492363</v>
      </c>
      <c r="J92" s="1">
        <v>83.37847222222221</v>
      </c>
      <c r="K92">
        <v>78.6</v>
      </c>
      <c r="L92">
        <v>75.4533</v>
      </c>
      <c r="M92">
        <v>20322.7</v>
      </c>
      <c r="N92">
        <v>7.98</v>
      </c>
      <c r="O92">
        <v>3331.37</v>
      </c>
      <c r="Q92" s="1">
        <v>83.37847222222221</v>
      </c>
      <c r="R92">
        <v>1191</v>
      </c>
      <c r="S92">
        <v>5.36</v>
      </c>
      <c r="T92">
        <v>338666.7</v>
      </c>
      <c r="U92">
        <v>2735.761</v>
      </c>
      <c r="V92">
        <v>760</v>
      </c>
    </row>
    <row r="93" spans="3:22" ht="12.75">
      <c r="C93" s="1">
        <v>83.37916666666666</v>
      </c>
      <c r="D93">
        <v>0.600798</v>
      </c>
      <c r="E93">
        <v>0.478622</v>
      </c>
      <c r="F93">
        <v>0.738891</v>
      </c>
      <c r="G93">
        <v>0.388932</v>
      </c>
      <c r="H93">
        <v>0.502862</v>
      </c>
      <c r="J93" s="1">
        <v>83.37916666666666</v>
      </c>
      <c r="K93">
        <v>78.6</v>
      </c>
      <c r="L93">
        <v>73.8056</v>
      </c>
      <c r="M93">
        <v>21229.46</v>
      </c>
      <c r="N93">
        <v>8.06</v>
      </c>
      <c r="O93">
        <v>3623.65</v>
      </c>
      <c r="Q93" s="1">
        <v>83.37916666666666</v>
      </c>
      <c r="R93">
        <v>1182</v>
      </c>
      <c r="S93">
        <v>5.97</v>
      </c>
      <c r="T93">
        <v>331166.7</v>
      </c>
      <c r="U93">
        <v>2982.882</v>
      </c>
      <c r="V93">
        <v>780</v>
      </c>
    </row>
    <row r="94" spans="3:22" ht="12.75">
      <c r="C94" s="1">
        <v>83.37986111111111</v>
      </c>
      <c r="D94">
        <v>0.605249</v>
      </c>
      <c r="E94">
        <v>0.478622</v>
      </c>
      <c r="F94">
        <v>0.738891</v>
      </c>
      <c r="G94">
        <v>0.394479</v>
      </c>
      <c r="H94">
        <v>0.515001</v>
      </c>
      <c r="J94" s="1">
        <v>83.37986111111111</v>
      </c>
      <c r="K94">
        <v>79</v>
      </c>
      <c r="L94">
        <v>68.4697</v>
      </c>
      <c r="M94">
        <v>21820</v>
      </c>
      <c r="N94">
        <v>8.21</v>
      </c>
      <c r="O94">
        <v>3725.9</v>
      </c>
      <c r="Q94" s="1">
        <v>83.37986111111111</v>
      </c>
      <c r="R94">
        <v>1063</v>
      </c>
      <c r="S94">
        <v>6.69</v>
      </c>
      <c r="T94">
        <v>311555.6</v>
      </c>
      <c r="U94">
        <v>3236.85</v>
      </c>
      <c r="V94">
        <v>890</v>
      </c>
    </row>
    <row r="95" spans="3:22" ht="12.75">
      <c r="C95" s="1">
        <v>83.38055555555556</v>
      </c>
      <c r="D95">
        <v>0.605249</v>
      </c>
      <c r="E95">
        <v>0.478622</v>
      </c>
      <c r="F95">
        <v>0.738891</v>
      </c>
      <c r="G95">
        <v>0.398638</v>
      </c>
      <c r="H95">
        <v>0.52386</v>
      </c>
      <c r="J95" s="1">
        <v>83.38055555555556</v>
      </c>
      <c r="K95">
        <v>78.9</v>
      </c>
      <c r="L95">
        <v>65.119</v>
      </c>
      <c r="M95">
        <v>22300</v>
      </c>
      <c r="N95">
        <v>8.31</v>
      </c>
      <c r="O95">
        <v>3620</v>
      </c>
      <c r="Q95" s="1">
        <v>83.38055555555556</v>
      </c>
      <c r="R95">
        <v>1000</v>
      </c>
      <c r="S95">
        <v>14.47</v>
      </c>
      <c r="T95">
        <v>420666.7</v>
      </c>
      <c r="U95">
        <v>3364.457</v>
      </c>
      <c r="V95">
        <v>980</v>
      </c>
    </row>
    <row r="96" spans="3:22" ht="12.75">
      <c r="C96" s="1">
        <v>83.38125</v>
      </c>
      <c r="D96">
        <v>0.600798</v>
      </c>
      <c r="E96">
        <v>0.502959</v>
      </c>
      <c r="F96">
        <v>0.738891</v>
      </c>
      <c r="G96">
        <v>0.404185</v>
      </c>
      <c r="H96">
        <v>0.529219</v>
      </c>
      <c r="J96" s="1">
        <v>83.38125</v>
      </c>
      <c r="K96">
        <v>78.9</v>
      </c>
      <c r="L96">
        <v>61.4267</v>
      </c>
      <c r="M96">
        <v>22721.6</v>
      </c>
      <c r="N96">
        <v>8.68</v>
      </c>
      <c r="O96">
        <v>3699.4</v>
      </c>
      <c r="Q96" s="1">
        <v>83.38125</v>
      </c>
      <c r="R96">
        <v>975</v>
      </c>
      <c r="S96">
        <v>17.83</v>
      </c>
      <c r="T96">
        <v>483833.3</v>
      </c>
      <c r="U96">
        <v>3865.546</v>
      </c>
      <c r="V96">
        <v>1000</v>
      </c>
    </row>
    <row r="97" spans="3:22" ht="12.75">
      <c r="C97" s="1">
        <v>83.38194444444444</v>
      </c>
      <c r="D97">
        <v>0.605249</v>
      </c>
      <c r="E97">
        <v>0.511071</v>
      </c>
      <c r="F97">
        <v>0.738891</v>
      </c>
      <c r="G97">
        <v>0.411811</v>
      </c>
      <c r="H97">
        <v>0.549779</v>
      </c>
      <c r="J97" s="1">
        <v>83.38194444444444</v>
      </c>
      <c r="K97">
        <v>79</v>
      </c>
      <c r="L97">
        <v>62.4835</v>
      </c>
      <c r="M97">
        <v>22773</v>
      </c>
      <c r="N97">
        <v>9.28</v>
      </c>
      <c r="O97">
        <v>3763.26</v>
      </c>
      <c r="Q97" s="1">
        <v>83.38194444444444</v>
      </c>
      <c r="R97">
        <v>917</v>
      </c>
      <c r="S97">
        <v>16.82</v>
      </c>
      <c r="T97">
        <v>511333.3</v>
      </c>
      <c r="U97">
        <v>4911.298</v>
      </c>
      <c r="V97">
        <v>1050</v>
      </c>
    </row>
    <row r="98" spans="3:22" ht="12.75">
      <c r="C98" s="1">
        <v>83.38263888888889</v>
      </c>
      <c r="D98">
        <v>0.600798</v>
      </c>
      <c r="E98">
        <v>0.527296</v>
      </c>
      <c r="F98">
        <v>0.745861</v>
      </c>
      <c r="G98">
        <v>0.42221</v>
      </c>
      <c r="H98">
        <v>0.567606</v>
      </c>
      <c r="J98" s="1">
        <v>83.38263888888889</v>
      </c>
      <c r="K98">
        <v>79</v>
      </c>
      <c r="L98">
        <v>66.9862</v>
      </c>
      <c r="M98">
        <v>23347</v>
      </c>
      <c r="N98">
        <v>9.74</v>
      </c>
      <c r="O98">
        <v>3817.59</v>
      </c>
      <c r="Q98" s="1">
        <v>83.38263888888889</v>
      </c>
      <c r="R98">
        <v>804</v>
      </c>
      <c r="S98">
        <v>18.44</v>
      </c>
      <c r="T98">
        <v>588888.9</v>
      </c>
      <c r="U98">
        <v>5154.062</v>
      </c>
      <c r="V98">
        <v>1280</v>
      </c>
    </row>
    <row r="99" spans="3:22" ht="12.75">
      <c r="C99" s="1">
        <v>83.38333333333334</v>
      </c>
      <c r="D99">
        <v>0.600798</v>
      </c>
      <c r="E99">
        <v>0.54352</v>
      </c>
      <c r="F99">
        <v>0.745861</v>
      </c>
      <c r="G99">
        <v>0.436769</v>
      </c>
      <c r="H99">
        <v>0.583355</v>
      </c>
      <c r="J99" s="1">
        <v>83.38333333333334</v>
      </c>
      <c r="K99">
        <v>78.7</v>
      </c>
      <c r="L99">
        <v>66.9576</v>
      </c>
      <c r="M99">
        <v>23400</v>
      </c>
      <c r="N99">
        <v>11.68</v>
      </c>
      <c r="O99">
        <v>3850.43</v>
      </c>
      <c r="Q99" s="1">
        <v>83.38333333333334</v>
      </c>
      <c r="R99">
        <v>799</v>
      </c>
      <c r="S99">
        <v>22.66</v>
      </c>
      <c r="T99">
        <v>778166.7</v>
      </c>
      <c r="U99">
        <v>6448.802</v>
      </c>
      <c r="V99">
        <v>1540</v>
      </c>
    </row>
    <row r="100" spans="3:22" ht="12.75">
      <c r="C100" s="1">
        <v>83.4173611111111</v>
      </c>
      <c r="D100">
        <v>0.600798</v>
      </c>
      <c r="E100">
        <v>0.567857</v>
      </c>
      <c r="F100">
        <v>0.759803</v>
      </c>
      <c r="G100">
        <v>0.46866</v>
      </c>
      <c r="H100">
        <v>0.582152</v>
      </c>
      <c r="J100" s="1">
        <v>83.4173611111111</v>
      </c>
      <c r="K100">
        <v>78.6</v>
      </c>
      <c r="L100">
        <v>67.592</v>
      </c>
      <c r="M100">
        <v>23524.87</v>
      </c>
      <c r="N100">
        <v>11.63</v>
      </c>
      <c r="O100">
        <v>3874.04</v>
      </c>
      <c r="Q100" s="1">
        <v>83.4173611111111</v>
      </c>
      <c r="R100">
        <v>1067</v>
      </c>
      <c r="S100">
        <v>34.81</v>
      </c>
      <c r="T100">
        <v>1041222</v>
      </c>
      <c r="U100">
        <v>6349.206</v>
      </c>
      <c r="V100">
        <v>1730</v>
      </c>
    </row>
    <row r="101" spans="3:22" ht="12.75">
      <c r="C101" s="1">
        <v>83.41805555555555</v>
      </c>
      <c r="D101">
        <v>0.600798</v>
      </c>
      <c r="E101">
        <v>0.592194</v>
      </c>
      <c r="F101">
        <v>0.766773</v>
      </c>
      <c r="G101">
        <v>0.455488</v>
      </c>
      <c r="H101">
        <v>0.590245</v>
      </c>
      <c r="J101" s="1">
        <v>83.41805555555555</v>
      </c>
      <c r="K101">
        <v>78.11</v>
      </c>
      <c r="L101">
        <v>72.3482</v>
      </c>
      <c r="M101">
        <v>23606.36</v>
      </c>
      <c r="N101">
        <v>11.49</v>
      </c>
      <c r="O101">
        <v>3931.95</v>
      </c>
      <c r="Q101" s="1">
        <v>83.41805555555555</v>
      </c>
      <c r="R101">
        <v>1014</v>
      </c>
      <c r="S101">
        <v>35.92</v>
      </c>
      <c r="T101">
        <v>1151500</v>
      </c>
      <c r="U101">
        <v>6473.701</v>
      </c>
      <c r="V101">
        <v>1860</v>
      </c>
    </row>
    <row r="102" spans="3:22" ht="12.75">
      <c r="C102" s="1">
        <v>83.41875</v>
      </c>
      <c r="D102">
        <v>0.600798</v>
      </c>
      <c r="E102">
        <v>0.584082</v>
      </c>
      <c r="F102">
        <v>0.773744</v>
      </c>
      <c r="G102">
        <v>0.473513</v>
      </c>
      <c r="H102">
        <v>0.586198</v>
      </c>
      <c r="J102" s="1">
        <v>83.41875</v>
      </c>
      <c r="K102">
        <v>78.06</v>
      </c>
      <c r="L102">
        <v>74.4303</v>
      </c>
      <c r="M102">
        <v>23819.83</v>
      </c>
      <c r="N102">
        <v>11.49</v>
      </c>
      <c r="O102">
        <v>3960.9</v>
      </c>
      <c r="Q102" s="1">
        <v>83.41875</v>
      </c>
      <c r="R102">
        <v>1063</v>
      </c>
      <c r="S102">
        <v>29.8</v>
      </c>
      <c r="T102">
        <v>962944.4</v>
      </c>
      <c r="U102">
        <v>5165.692</v>
      </c>
      <c r="V102">
        <v>2000</v>
      </c>
    </row>
    <row r="103" spans="3:22" ht="12.75">
      <c r="C103" s="1">
        <v>83.41944444444444</v>
      </c>
      <c r="D103">
        <v>0.600798</v>
      </c>
      <c r="E103">
        <v>0.575969</v>
      </c>
      <c r="F103">
        <v>0.787685</v>
      </c>
      <c r="G103">
        <v>0.469353</v>
      </c>
      <c r="H103">
        <v>0.587839</v>
      </c>
      <c r="J103" s="1">
        <v>83.41944444444444</v>
      </c>
      <c r="K103">
        <v>78.3</v>
      </c>
      <c r="L103">
        <v>75.4756</v>
      </c>
      <c r="M103">
        <v>23799.53</v>
      </c>
      <c r="N103">
        <v>11.08</v>
      </c>
      <c r="O103">
        <v>3969.73</v>
      </c>
      <c r="Q103" s="1">
        <v>83.41944444444444</v>
      </c>
      <c r="R103">
        <v>1100</v>
      </c>
      <c r="S103">
        <v>13.73</v>
      </c>
      <c r="T103">
        <v>861666.7</v>
      </c>
      <c r="U103">
        <v>3842.548</v>
      </c>
      <c r="V103">
        <v>1910</v>
      </c>
    </row>
    <row r="104" spans="3:22" ht="12.75">
      <c r="C104" s="1">
        <v>83.42013888888889</v>
      </c>
      <c r="D104">
        <v>0.614149</v>
      </c>
      <c r="E104">
        <v>0.567857</v>
      </c>
      <c r="F104">
        <v>0.794656</v>
      </c>
      <c r="G104">
        <v>0.4749</v>
      </c>
      <c r="H104">
        <v>0.588604</v>
      </c>
      <c r="J104" s="1">
        <v>83.42013888888889</v>
      </c>
      <c r="K104">
        <v>78.32</v>
      </c>
      <c r="L104">
        <v>75.5076</v>
      </c>
      <c r="M104">
        <v>23946.95</v>
      </c>
      <c r="N104">
        <v>10.16</v>
      </c>
      <c r="O104">
        <v>4101.09</v>
      </c>
      <c r="Q104" s="1">
        <v>83.42013888888889</v>
      </c>
      <c r="R104">
        <v>1140</v>
      </c>
      <c r="S104">
        <v>12.08</v>
      </c>
      <c r="T104">
        <v>810055.6</v>
      </c>
      <c r="U104">
        <v>3809.524</v>
      </c>
      <c r="V104">
        <v>1780</v>
      </c>
    </row>
    <row r="105" spans="3:22" ht="12.75">
      <c r="C105" s="1">
        <v>83.42083333333333</v>
      </c>
      <c r="D105">
        <v>0.6186</v>
      </c>
      <c r="E105">
        <v>0.551633</v>
      </c>
      <c r="F105">
        <v>0.801627</v>
      </c>
      <c r="G105">
        <v>0.480446</v>
      </c>
      <c r="H105">
        <v>0.594619</v>
      </c>
      <c r="J105" s="1">
        <v>83.42083333333333</v>
      </c>
      <c r="K105">
        <v>78.79</v>
      </c>
      <c r="L105">
        <v>76.2279</v>
      </c>
      <c r="M105">
        <v>23938.06</v>
      </c>
      <c r="N105">
        <v>10.18</v>
      </c>
      <c r="O105">
        <v>4372.65</v>
      </c>
      <c r="Q105" s="1">
        <v>83.42083333333333</v>
      </c>
      <c r="R105">
        <v>993</v>
      </c>
      <c r="S105">
        <v>12.93</v>
      </c>
      <c r="T105">
        <v>865555.6</v>
      </c>
      <c r="U105">
        <v>3929.268</v>
      </c>
      <c r="V105">
        <v>1770</v>
      </c>
    </row>
    <row r="106" spans="3:22" ht="12.75">
      <c r="C106" s="1">
        <v>83.42152777777777</v>
      </c>
      <c r="D106">
        <v>0.6186</v>
      </c>
      <c r="E106">
        <v>0.551633</v>
      </c>
      <c r="F106">
        <v>0.808597</v>
      </c>
      <c r="G106">
        <v>0.486685</v>
      </c>
      <c r="H106">
        <v>0.600306</v>
      </c>
      <c r="J106" s="1">
        <v>83.42152777777777</v>
      </c>
      <c r="K106">
        <v>78.74</v>
      </c>
      <c r="L106">
        <v>75.2404</v>
      </c>
      <c r="M106">
        <v>23941.57</v>
      </c>
      <c r="N106">
        <v>10.1</v>
      </c>
      <c r="O106">
        <v>4527</v>
      </c>
      <c r="Q106" s="1">
        <v>83.42152777777777</v>
      </c>
      <c r="R106">
        <v>987</v>
      </c>
      <c r="S106">
        <v>13.94</v>
      </c>
      <c r="T106">
        <v>895777.8</v>
      </c>
      <c r="U106">
        <v>4514.161</v>
      </c>
      <c r="V106">
        <v>1710</v>
      </c>
    </row>
    <row r="107" spans="3:22" ht="12.75">
      <c r="C107" s="1">
        <v>83.42222222222223</v>
      </c>
      <c r="D107">
        <v>0.6186</v>
      </c>
      <c r="E107">
        <v>0.551633</v>
      </c>
      <c r="F107">
        <v>0.815568</v>
      </c>
      <c r="G107">
        <v>0.493618</v>
      </c>
      <c r="H107">
        <v>0.603915</v>
      </c>
      <c r="J107" s="1">
        <v>83.42222222222223</v>
      </c>
      <c r="K107">
        <v>78.68</v>
      </c>
      <c r="L107">
        <v>76.3555</v>
      </c>
      <c r="M107">
        <v>23420.64</v>
      </c>
      <c r="N107">
        <v>10.6</v>
      </c>
      <c r="O107">
        <v>4534.73</v>
      </c>
      <c r="Q107" s="1">
        <v>83.42222222222223</v>
      </c>
      <c r="R107">
        <v>800</v>
      </c>
      <c r="S107">
        <v>11.5</v>
      </c>
      <c r="T107">
        <v>991611.1</v>
      </c>
      <c r="U107">
        <v>4323.063</v>
      </c>
      <c r="V107">
        <v>1750</v>
      </c>
    </row>
    <row r="108" spans="3:22" ht="12.75">
      <c r="C108" s="1">
        <v>83.42291666666667</v>
      </c>
      <c r="D108">
        <v>0.614149</v>
      </c>
      <c r="E108">
        <v>0.584082</v>
      </c>
      <c r="F108">
        <v>0.822539</v>
      </c>
      <c r="G108">
        <v>0.501244</v>
      </c>
      <c r="H108">
        <v>0.60479</v>
      </c>
      <c r="J108" s="1">
        <v>83.42291666666667</v>
      </c>
      <c r="K108">
        <v>79.03</v>
      </c>
      <c r="L108">
        <v>79.9196</v>
      </c>
      <c r="M108">
        <v>22849.94</v>
      </c>
      <c r="N108">
        <v>10.6</v>
      </c>
      <c r="O108">
        <v>4549.43</v>
      </c>
      <c r="Q108" s="1">
        <v>83.42291666666667</v>
      </c>
      <c r="R108">
        <v>950</v>
      </c>
      <c r="S108">
        <v>12</v>
      </c>
      <c r="T108">
        <v>997166.7</v>
      </c>
      <c r="U108">
        <v>5283.536</v>
      </c>
      <c r="V108">
        <v>1810</v>
      </c>
    </row>
    <row r="109" spans="3:22" ht="12.75">
      <c r="C109" s="1">
        <v>83.42361111111111</v>
      </c>
      <c r="D109">
        <v>0.614149</v>
      </c>
      <c r="E109">
        <v>0.584082</v>
      </c>
      <c r="F109">
        <v>0.83648</v>
      </c>
      <c r="G109">
        <v>0.510257</v>
      </c>
      <c r="H109">
        <v>0.607196</v>
      </c>
      <c r="J109" s="1">
        <v>83.42361111111111</v>
      </c>
      <c r="K109">
        <v>79.66</v>
      </c>
      <c r="L109">
        <v>80.0914</v>
      </c>
      <c r="M109">
        <v>24172.37</v>
      </c>
      <c r="N109">
        <v>10.31</v>
      </c>
      <c r="O109">
        <v>4626.39</v>
      </c>
      <c r="Q109" s="1">
        <v>83.42361111111111</v>
      </c>
      <c r="R109">
        <v>1100</v>
      </c>
      <c r="S109">
        <v>12.25</v>
      </c>
      <c r="T109">
        <v>1078778</v>
      </c>
      <c r="U109">
        <v>6349.206</v>
      </c>
      <c r="V109">
        <v>1800</v>
      </c>
    </row>
    <row r="110" spans="3:22" ht="12.75">
      <c r="C110" s="1">
        <v>83.42430555555556</v>
      </c>
      <c r="D110">
        <v>0.6186</v>
      </c>
      <c r="E110">
        <v>0.592194</v>
      </c>
      <c r="F110">
        <v>0.83648</v>
      </c>
      <c r="G110">
        <v>0.528976</v>
      </c>
      <c r="H110">
        <v>0.618461</v>
      </c>
      <c r="J110" s="1">
        <v>83.42430555555556</v>
      </c>
      <c r="K110">
        <v>80.11</v>
      </c>
      <c r="L110">
        <v>82.3092</v>
      </c>
      <c r="M110">
        <v>23985.25</v>
      </c>
      <c r="N110">
        <v>9.65</v>
      </c>
      <c r="O110">
        <v>4778.14</v>
      </c>
      <c r="Q110" s="1">
        <v>83.42430555555556</v>
      </c>
      <c r="R110">
        <v>1150</v>
      </c>
      <c r="S110">
        <v>14</v>
      </c>
      <c r="T110">
        <v>1116056</v>
      </c>
      <c r="U110">
        <v>6087.768</v>
      </c>
      <c r="V110">
        <v>1820</v>
      </c>
    </row>
    <row r="111" spans="3:22" ht="12.75">
      <c r="C111" s="1">
        <v>83.425</v>
      </c>
      <c r="D111">
        <v>0.6275</v>
      </c>
      <c r="E111">
        <v>0.600306</v>
      </c>
      <c r="F111">
        <v>0.843451</v>
      </c>
      <c r="G111">
        <v>0.553241</v>
      </c>
      <c r="H111">
        <v>0.636725</v>
      </c>
      <c r="J111" s="1">
        <v>83.425</v>
      </c>
      <c r="K111">
        <v>77.07</v>
      </c>
      <c r="L111">
        <v>86.7071</v>
      </c>
      <c r="M111">
        <v>23952.74</v>
      </c>
      <c r="N111">
        <v>8.95</v>
      </c>
      <c r="O111">
        <v>4974.36</v>
      </c>
      <c r="Q111" s="1">
        <v>83.425</v>
      </c>
      <c r="R111">
        <v>1333</v>
      </c>
      <c r="S111">
        <v>19.99</v>
      </c>
      <c r="T111">
        <v>1266222</v>
      </c>
      <c r="U111">
        <v>5652.039</v>
      </c>
      <c r="V111">
        <v>1760</v>
      </c>
    </row>
    <row r="112" spans="3:22" ht="12.75">
      <c r="C112" s="1">
        <v>83.45902777777778</v>
      </c>
      <c r="D112">
        <v>0.636401</v>
      </c>
      <c r="E112">
        <v>0.632755</v>
      </c>
      <c r="F112">
        <v>0.850421</v>
      </c>
      <c r="G112">
        <v>0.566413</v>
      </c>
      <c r="H112">
        <v>0.635084</v>
      </c>
      <c r="J112" s="1">
        <v>83.45902777777778</v>
      </c>
      <c r="K112">
        <v>77.74</v>
      </c>
      <c r="L112">
        <v>88.7655</v>
      </c>
      <c r="M112">
        <v>24002.74</v>
      </c>
      <c r="N112">
        <v>8.7</v>
      </c>
      <c r="O112">
        <v>4426.57</v>
      </c>
      <c r="Q112" s="1">
        <v>83.45902777777778</v>
      </c>
      <c r="R112">
        <v>1200</v>
      </c>
      <c r="S112">
        <v>14.22</v>
      </c>
      <c r="T112">
        <v>1265056</v>
      </c>
      <c r="U112">
        <v>6361.656</v>
      </c>
      <c r="V112">
        <v>1560</v>
      </c>
    </row>
    <row r="113" spans="3:22" ht="12.75">
      <c r="C113" s="1">
        <v>83.45972222222223</v>
      </c>
      <c r="D113">
        <v>0.645302</v>
      </c>
      <c r="E113">
        <v>0.648979</v>
      </c>
      <c r="F113">
        <v>0.850421</v>
      </c>
      <c r="G113">
        <v>0.576119</v>
      </c>
      <c r="H113">
        <v>0.64963</v>
      </c>
      <c r="J113" s="1">
        <v>83.45972222222223</v>
      </c>
      <c r="K113">
        <v>76.6</v>
      </c>
      <c r="L113">
        <v>89.7001</v>
      </c>
      <c r="M113">
        <v>23993</v>
      </c>
      <c r="N113">
        <v>8.29</v>
      </c>
      <c r="O113">
        <v>4686.2</v>
      </c>
      <c r="Q113" s="1">
        <v>83.45972222222223</v>
      </c>
      <c r="R113">
        <v>1063</v>
      </c>
      <c r="S113">
        <v>19.09</v>
      </c>
      <c r="T113">
        <v>1231778</v>
      </c>
      <c r="U113">
        <v>5820.27</v>
      </c>
      <c r="V113">
        <v>1110</v>
      </c>
    </row>
    <row r="114" spans="3:22" ht="12.75">
      <c r="C114" s="1">
        <v>83.46041666666666</v>
      </c>
      <c r="D114">
        <v>0.663103</v>
      </c>
      <c r="E114">
        <v>0.648979</v>
      </c>
      <c r="F114">
        <v>0.857392</v>
      </c>
      <c r="G114">
        <v>0.580279</v>
      </c>
      <c r="H114">
        <v>0.666582</v>
      </c>
      <c r="J114" s="1">
        <v>83.46041666666666</v>
      </c>
      <c r="K114">
        <v>76.65</v>
      </c>
      <c r="L114">
        <v>91.1354</v>
      </c>
      <c r="M114">
        <v>23997.86</v>
      </c>
      <c r="N114">
        <v>8.05</v>
      </c>
      <c r="O114">
        <v>4922.43</v>
      </c>
      <c r="Q114" s="1">
        <v>83.46041666666666</v>
      </c>
      <c r="R114">
        <v>1040</v>
      </c>
      <c r="S114">
        <v>19.65</v>
      </c>
      <c r="T114">
        <v>1118222</v>
      </c>
      <c r="U114">
        <v>5178.96</v>
      </c>
      <c r="V114">
        <v>900</v>
      </c>
    </row>
    <row r="115" spans="3:22" ht="12.75">
      <c r="C115" s="1">
        <v>83.46111111111111</v>
      </c>
      <c r="D115">
        <v>0.672004</v>
      </c>
      <c r="E115">
        <v>0.632755</v>
      </c>
      <c r="F115">
        <v>0.857392</v>
      </c>
      <c r="G115">
        <v>0.581665</v>
      </c>
      <c r="H115">
        <v>0.674675</v>
      </c>
      <c r="J115" s="1">
        <v>83.46111111111111</v>
      </c>
      <c r="K115">
        <v>76.5</v>
      </c>
      <c r="L115">
        <v>90.0209</v>
      </c>
      <c r="M115">
        <v>23981.64</v>
      </c>
      <c r="N115">
        <v>7.66</v>
      </c>
      <c r="O115">
        <v>4910.77</v>
      </c>
      <c r="Q115" s="1">
        <v>83.46111111111111</v>
      </c>
      <c r="R115">
        <v>1125</v>
      </c>
      <c r="S115">
        <v>16.17</v>
      </c>
      <c r="T115">
        <v>893333.3</v>
      </c>
      <c r="U115">
        <v>5104.264</v>
      </c>
      <c r="V115">
        <v>810</v>
      </c>
    </row>
    <row r="116" spans="3:22" ht="12.75">
      <c r="C116" s="1">
        <v>83.46180555555556</v>
      </c>
      <c r="D116">
        <v>0.703157</v>
      </c>
      <c r="E116">
        <v>0.616531</v>
      </c>
      <c r="F116">
        <v>0.857392</v>
      </c>
      <c r="G116">
        <v>0.587212</v>
      </c>
      <c r="H116">
        <v>0.686049</v>
      </c>
      <c r="J116" s="1">
        <v>83.46180555555556</v>
      </c>
      <c r="K116">
        <v>73.11</v>
      </c>
      <c r="L116">
        <v>92.1076</v>
      </c>
      <c r="M116">
        <v>23988.15</v>
      </c>
      <c r="N116">
        <v>7.66</v>
      </c>
      <c r="O116">
        <v>4863.82</v>
      </c>
      <c r="Q116" s="1">
        <v>83.46180555555556</v>
      </c>
      <c r="R116">
        <v>1465</v>
      </c>
      <c r="S116">
        <v>9.13</v>
      </c>
      <c r="T116">
        <v>925944.4</v>
      </c>
      <c r="U116">
        <v>5228.758</v>
      </c>
      <c r="V116">
        <v>880</v>
      </c>
    </row>
    <row r="117" spans="3:22" ht="12.75">
      <c r="C117" s="1">
        <v>83.4625</v>
      </c>
      <c r="D117">
        <v>0.703157</v>
      </c>
      <c r="E117">
        <v>0.600306</v>
      </c>
      <c r="F117">
        <v>0.850421</v>
      </c>
      <c r="G117">
        <v>0.585825</v>
      </c>
      <c r="H117">
        <v>0.680362</v>
      </c>
      <c r="J117" s="1">
        <v>83.4625</v>
      </c>
      <c r="K117">
        <v>74.17</v>
      </c>
      <c r="L117">
        <v>89.4654</v>
      </c>
      <c r="M117">
        <v>23962.59</v>
      </c>
      <c r="N117">
        <v>7.86</v>
      </c>
      <c r="O117">
        <v>4887.43</v>
      </c>
      <c r="Q117" s="1">
        <v>83.4625</v>
      </c>
      <c r="R117">
        <v>1492</v>
      </c>
      <c r="S117">
        <v>9.74</v>
      </c>
      <c r="T117">
        <v>719222.2</v>
      </c>
      <c r="U117">
        <v>5099.284</v>
      </c>
      <c r="V117">
        <v>890</v>
      </c>
    </row>
    <row r="118" spans="3:22" ht="12.75">
      <c r="C118" s="1">
        <v>83.46319444444444</v>
      </c>
      <c r="D118">
        <v>0.685355</v>
      </c>
      <c r="E118">
        <v>0.600306</v>
      </c>
      <c r="F118">
        <v>0.850421</v>
      </c>
      <c r="G118">
        <v>0.585132</v>
      </c>
      <c r="H118">
        <v>0.680362</v>
      </c>
      <c r="J118" s="1">
        <v>83.46319444444444</v>
      </c>
      <c r="K118">
        <v>75.43</v>
      </c>
      <c r="L118">
        <v>96.3767</v>
      </c>
      <c r="M118">
        <v>23818.28</v>
      </c>
      <c r="N118">
        <v>7.55</v>
      </c>
      <c r="O118">
        <v>4841.87</v>
      </c>
      <c r="Q118" s="1">
        <v>83.46319444444444</v>
      </c>
      <c r="R118">
        <v>1506</v>
      </c>
      <c r="S118">
        <v>9.4</v>
      </c>
      <c r="T118">
        <v>687500</v>
      </c>
      <c r="U118">
        <v>5203.859</v>
      </c>
      <c r="V118">
        <v>840</v>
      </c>
    </row>
    <row r="119" spans="3:22" ht="12.75">
      <c r="C119" s="1">
        <v>83.46388888888889</v>
      </c>
      <c r="D119">
        <v>0.667554</v>
      </c>
      <c r="E119">
        <v>0.600306</v>
      </c>
      <c r="F119">
        <v>0.857392</v>
      </c>
      <c r="G119">
        <v>0.593451</v>
      </c>
      <c r="H119">
        <v>0.684846</v>
      </c>
      <c r="J119" s="1">
        <v>83.46388888888889</v>
      </c>
      <c r="K119">
        <v>76.68</v>
      </c>
      <c r="L119">
        <v>107.5647</v>
      </c>
      <c r="M119">
        <v>23851.44</v>
      </c>
      <c r="N119">
        <v>7.39</v>
      </c>
      <c r="O119">
        <v>4745.47</v>
      </c>
      <c r="Q119" s="1">
        <v>83.46388888888889</v>
      </c>
      <c r="R119">
        <v>1588</v>
      </c>
      <c r="S119">
        <v>9</v>
      </c>
      <c r="T119">
        <v>577111.1</v>
      </c>
      <c r="U119">
        <v>5228.758</v>
      </c>
      <c r="V119">
        <v>870</v>
      </c>
    </row>
    <row r="120" spans="3:22" ht="12.75">
      <c r="C120" s="1">
        <v>83.46458333333334</v>
      </c>
      <c r="D120">
        <v>0.663103</v>
      </c>
      <c r="E120">
        <v>0.632755</v>
      </c>
      <c r="F120">
        <v>0.857392</v>
      </c>
      <c r="G120">
        <v>0.606624</v>
      </c>
      <c r="H120">
        <v>0.689658</v>
      </c>
      <c r="J120" s="1">
        <v>83.46458333333334</v>
      </c>
      <c r="K120">
        <v>78.42</v>
      </c>
      <c r="L120">
        <v>107.553</v>
      </c>
      <c r="M120">
        <v>23906.24</v>
      </c>
      <c r="N120">
        <v>7.31</v>
      </c>
      <c r="O120">
        <v>4776.48</v>
      </c>
      <c r="Q120" s="1">
        <v>83.46458333333334</v>
      </c>
      <c r="R120">
        <v>1513</v>
      </c>
      <c r="S120">
        <v>9.4</v>
      </c>
      <c r="T120">
        <v>733388.9</v>
      </c>
      <c r="U120">
        <v>5228.758</v>
      </c>
      <c r="V120">
        <v>901.95</v>
      </c>
    </row>
    <row r="121" spans="3:22" ht="12.75">
      <c r="C121" s="1">
        <v>83.46527777777779</v>
      </c>
      <c r="D121">
        <v>0.672004</v>
      </c>
      <c r="E121">
        <v>0.632755</v>
      </c>
      <c r="F121">
        <v>0.850421</v>
      </c>
      <c r="G121">
        <v>0.617716</v>
      </c>
      <c r="H121">
        <v>0.696548</v>
      </c>
      <c r="J121" s="1">
        <v>83.46527777777779</v>
      </c>
      <c r="K121">
        <v>78.45</v>
      </c>
      <c r="L121">
        <v>107.8265</v>
      </c>
      <c r="M121">
        <v>24051</v>
      </c>
      <c r="N121">
        <v>6.97</v>
      </c>
      <c r="O121">
        <v>4783.3</v>
      </c>
      <c r="Q121" s="1">
        <v>83.46527777777779</v>
      </c>
      <c r="R121">
        <v>1650</v>
      </c>
      <c r="S121">
        <v>9.9</v>
      </c>
      <c r="T121">
        <v>764111.1</v>
      </c>
      <c r="U121">
        <v>5200</v>
      </c>
      <c r="V121">
        <v>884.65</v>
      </c>
    </row>
    <row r="122" spans="3:22" ht="12.75">
      <c r="C122" s="1">
        <v>83.46597222222222</v>
      </c>
      <c r="D122">
        <v>0.672004</v>
      </c>
      <c r="E122">
        <v>0.648979</v>
      </c>
      <c r="F122">
        <v>0.843451</v>
      </c>
      <c r="G122">
        <v>0.630195</v>
      </c>
      <c r="H122">
        <v>0.702563</v>
      </c>
      <c r="J122" s="1">
        <v>83.46597222222222</v>
      </c>
      <c r="K122">
        <v>76.35</v>
      </c>
      <c r="L122">
        <v>106.9569</v>
      </c>
      <c r="M122">
        <v>24033</v>
      </c>
      <c r="N122">
        <v>6.73</v>
      </c>
      <c r="O122">
        <v>4783.05</v>
      </c>
      <c r="Q122" s="1">
        <v>83.46597222222222</v>
      </c>
      <c r="R122">
        <v>1362</v>
      </c>
      <c r="S122">
        <v>8.58</v>
      </c>
      <c r="T122">
        <v>701055.6</v>
      </c>
      <c r="U122">
        <v>5150</v>
      </c>
      <c r="V122">
        <v>905.9</v>
      </c>
    </row>
    <row r="123" spans="3:22" ht="12.75">
      <c r="C123" s="1">
        <v>83.46666666666667</v>
      </c>
      <c r="D123">
        <v>0.676454</v>
      </c>
      <c r="E123">
        <v>0.665204</v>
      </c>
      <c r="F123">
        <v>0.843451</v>
      </c>
      <c r="G123">
        <v>0.648221</v>
      </c>
      <c r="H123">
        <v>0.724436</v>
      </c>
      <c r="J123" s="1">
        <v>83.46666666666667</v>
      </c>
      <c r="K123">
        <v>76.14</v>
      </c>
      <c r="L123">
        <v>108.02</v>
      </c>
      <c r="M123">
        <v>23984</v>
      </c>
      <c r="N123">
        <v>6.54</v>
      </c>
      <c r="O123">
        <v>4641.45</v>
      </c>
      <c r="Q123" s="1">
        <v>83.46666666666667</v>
      </c>
      <c r="R123">
        <v>1328</v>
      </c>
      <c r="S123">
        <v>8.75</v>
      </c>
      <c r="T123">
        <v>822722.2</v>
      </c>
      <c r="U123">
        <v>6190</v>
      </c>
      <c r="V123">
        <v>1094</v>
      </c>
    </row>
    <row r="124" spans="3:22" ht="12.75">
      <c r="C124" s="1">
        <v>83.50069444444445</v>
      </c>
      <c r="D124">
        <v>0.694256</v>
      </c>
      <c r="E124">
        <v>0.697653</v>
      </c>
      <c r="F124">
        <v>0.850421</v>
      </c>
      <c r="G124">
        <v>0.66486</v>
      </c>
      <c r="H124">
        <v>0.745434</v>
      </c>
      <c r="J124" s="1">
        <v>83.50069444444445</v>
      </c>
      <c r="K124">
        <v>76.47</v>
      </c>
      <c r="L124">
        <v>108.63</v>
      </c>
      <c r="M124">
        <v>23910</v>
      </c>
      <c r="N124">
        <v>6.5</v>
      </c>
      <c r="O124">
        <v>4764.09</v>
      </c>
      <c r="Q124" s="1">
        <v>83.50069444444445</v>
      </c>
      <c r="R124">
        <v>1335</v>
      </c>
      <c r="S124">
        <v>10.41</v>
      </c>
      <c r="T124">
        <v>833333.3</v>
      </c>
      <c r="U124">
        <v>5100</v>
      </c>
      <c r="V124">
        <v>1302.48</v>
      </c>
    </row>
    <row r="125" spans="3:22" ht="12.75">
      <c r="C125" s="1">
        <v>83.50138888888888</v>
      </c>
      <c r="D125">
        <v>0.707607</v>
      </c>
      <c r="E125">
        <v>0.713877</v>
      </c>
      <c r="F125">
        <v>0.850421</v>
      </c>
      <c r="G125">
        <v>0.672486</v>
      </c>
      <c r="H125">
        <v>0.749043</v>
      </c>
      <c r="J125" s="1">
        <v>83.50138888888888</v>
      </c>
      <c r="K125">
        <v>76.45</v>
      </c>
      <c r="L125">
        <v>108.84</v>
      </c>
      <c r="M125">
        <v>24002</v>
      </c>
      <c r="N125">
        <v>6.4</v>
      </c>
      <c r="O125">
        <v>4794.1</v>
      </c>
      <c r="Q125" s="1">
        <v>83.50138888888888</v>
      </c>
      <c r="R125">
        <v>1433</v>
      </c>
      <c r="S125">
        <v>15.3</v>
      </c>
      <c r="T125">
        <v>949277.8</v>
      </c>
      <c r="U125">
        <v>6500</v>
      </c>
      <c r="V125">
        <v>1327.65</v>
      </c>
    </row>
    <row r="126" spans="3:22" ht="12.75">
      <c r="C126" s="1">
        <v>83.50208333333333</v>
      </c>
      <c r="D126">
        <v>0.716508</v>
      </c>
      <c r="E126">
        <v>0.713877</v>
      </c>
      <c r="F126">
        <v>0.857392</v>
      </c>
      <c r="G126">
        <v>0.682885</v>
      </c>
      <c r="H126">
        <v>0.756371</v>
      </c>
      <c r="J126" s="1">
        <v>83.50208333333333</v>
      </c>
      <c r="K126">
        <v>77.76</v>
      </c>
      <c r="L126">
        <v>108.9</v>
      </c>
      <c r="M126">
        <v>24036</v>
      </c>
      <c r="N126">
        <v>6.4</v>
      </c>
      <c r="O126">
        <v>4753.96</v>
      </c>
      <c r="Q126" s="1">
        <v>83.50208333333333</v>
      </c>
      <c r="R126">
        <v>1500</v>
      </c>
      <c r="S126">
        <v>20.25</v>
      </c>
      <c r="T126">
        <v>1078833</v>
      </c>
      <c r="U126">
        <v>6430</v>
      </c>
      <c r="V126">
        <v>1077.68</v>
      </c>
    </row>
    <row r="127" spans="3:22" ht="12.75">
      <c r="C127" s="1">
        <v>83.50277777777778</v>
      </c>
      <c r="D127">
        <v>0.725408</v>
      </c>
      <c r="E127">
        <v>0.705765</v>
      </c>
      <c r="F127">
        <v>0.857392</v>
      </c>
      <c r="G127">
        <v>0.684965</v>
      </c>
      <c r="H127">
        <v>0.766432</v>
      </c>
      <c r="J127" s="1">
        <v>83.50277777777778</v>
      </c>
      <c r="K127">
        <v>78.35</v>
      </c>
      <c r="L127">
        <v>108.91</v>
      </c>
      <c r="M127">
        <v>24049</v>
      </c>
      <c r="N127">
        <v>6.4</v>
      </c>
      <c r="O127">
        <v>4759.45</v>
      </c>
      <c r="Q127" s="1">
        <v>83.50277777777778</v>
      </c>
      <c r="R127">
        <v>1500</v>
      </c>
      <c r="S127">
        <v>20.25</v>
      </c>
      <c r="T127">
        <v>1000000</v>
      </c>
      <c r="U127">
        <v>6440</v>
      </c>
      <c r="V127">
        <v>1111.61</v>
      </c>
    </row>
    <row r="128" spans="3:22" ht="12.75">
      <c r="C128" s="1">
        <v>83.50347222222221</v>
      </c>
      <c r="D128">
        <v>0.734309</v>
      </c>
      <c r="E128">
        <v>0.689541</v>
      </c>
      <c r="F128">
        <v>0.864363</v>
      </c>
      <c r="G128">
        <v>0.689124</v>
      </c>
      <c r="H128">
        <v>0.771354</v>
      </c>
      <c r="J128" s="1">
        <v>83.50347222222221</v>
      </c>
      <c r="K128">
        <v>79.37</v>
      </c>
      <c r="L128">
        <v>108.89</v>
      </c>
      <c r="M128">
        <v>23832</v>
      </c>
      <c r="N128">
        <v>6.4</v>
      </c>
      <c r="O128">
        <v>4764.38</v>
      </c>
      <c r="Q128" s="1">
        <v>83.50347222222221</v>
      </c>
      <c r="R128">
        <v>1500</v>
      </c>
      <c r="S128">
        <v>18</v>
      </c>
      <c r="T128">
        <v>710888.9</v>
      </c>
      <c r="U128">
        <v>5090</v>
      </c>
      <c r="V128">
        <v>1050.24</v>
      </c>
    </row>
    <row r="129" spans="3:22" ht="12.75">
      <c r="C129" s="1">
        <v>83.50416666666666</v>
      </c>
      <c r="D129">
        <v>0.74766</v>
      </c>
      <c r="E129">
        <v>0.665204</v>
      </c>
      <c r="F129">
        <v>0.864363</v>
      </c>
      <c r="G129">
        <v>0.694671</v>
      </c>
      <c r="H129">
        <v>0.770916</v>
      </c>
      <c r="J129" s="1">
        <v>83.50416666666666</v>
      </c>
      <c r="K129">
        <v>79.51</v>
      </c>
      <c r="L129">
        <v>108.88</v>
      </c>
      <c r="M129">
        <v>23534</v>
      </c>
      <c r="N129">
        <v>6.4</v>
      </c>
      <c r="O129">
        <v>4857.55</v>
      </c>
      <c r="Q129" s="1">
        <v>83.50416666666666</v>
      </c>
      <c r="R129">
        <v>1490</v>
      </c>
      <c r="S129">
        <v>16.33</v>
      </c>
      <c r="T129">
        <v>698333.3</v>
      </c>
      <c r="U129">
        <v>4950</v>
      </c>
      <c r="V129">
        <v>989.81</v>
      </c>
    </row>
    <row r="130" spans="3:22" ht="12.75">
      <c r="C130" s="1">
        <v>83.50486111111111</v>
      </c>
      <c r="D130">
        <v>0.749796</v>
      </c>
      <c r="E130">
        <v>0.665204</v>
      </c>
      <c r="F130">
        <v>0.864363</v>
      </c>
      <c r="G130" t="s">
        <v>6</v>
      </c>
      <c r="H130">
        <v>0.770916</v>
      </c>
      <c r="J130" s="1">
        <v>83.50486111111111</v>
      </c>
      <c r="K130">
        <v>80.4</v>
      </c>
      <c r="L130">
        <v>108.95</v>
      </c>
      <c r="M130">
        <v>23153</v>
      </c>
      <c r="N130">
        <v>6.3</v>
      </c>
      <c r="O130">
        <v>4814.82</v>
      </c>
      <c r="Q130" s="1">
        <v>83.50486111111111</v>
      </c>
      <c r="R130">
        <v>1569</v>
      </c>
      <c r="S130">
        <v>17.96</v>
      </c>
      <c r="T130">
        <v>770444.4</v>
      </c>
      <c r="U130">
        <v>4080</v>
      </c>
      <c r="V130">
        <v>881.59</v>
      </c>
    </row>
    <row r="131" spans="3:22" ht="12.75">
      <c r="C131" s="1">
        <v>83.50555555555556</v>
      </c>
      <c r="D131">
        <v>0.753401</v>
      </c>
      <c r="E131">
        <v>0.673316</v>
      </c>
      <c r="F131">
        <v>0.864363</v>
      </c>
      <c r="G131">
        <v>0.69883</v>
      </c>
      <c r="H131">
        <v>0.767307</v>
      </c>
      <c r="J131" s="1">
        <v>83.50555555555556</v>
      </c>
      <c r="K131">
        <v>80.04</v>
      </c>
      <c r="L131">
        <v>108.95</v>
      </c>
      <c r="M131">
        <v>22670</v>
      </c>
      <c r="N131">
        <v>6.3</v>
      </c>
      <c r="O131">
        <v>4811.68</v>
      </c>
      <c r="Q131" s="1">
        <v>83.50555555555556</v>
      </c>
      <c r="R131">
        <v>1617</v>
      </c>
      <c r="S131">
        <v>16.33</v>
      </c>
      <c r="T131">
        <v>773555.6</v>
      </c>
      <c r="U131">
        <v>4430</v>
      </c>
      <c r="V131">
        <v>923.9</v>
      </c>
    </row>
    <row r="132" spans="3:22" ht="12.75">
      <c r="C132" s="1">
        <v>83.50625</v>
      </c>
      <c r="D132">
        <v>0.757006</v>
      </c>
      <c r="E132">
        <v>0.705765</v>
      </c>
      <c r="F132">
        <v>0.864363</v>
      </c>
      <c r="G132">
        <v>0.705763</v>
      </c>
      <c r="H132">
        <v>0.766104</v>
      </c>
      <c r="J132" s="1">
        <v>83.50625</v>
      </c>
      <c r="K132">
        <v>81.11</v>
      </c>
      <c r="L132">
        <v>108.96</v>
      </c>
      <c r="M132">
        <v>22289</v>
      </c>
      <c r="N132">
        <v>6.3</v>
      </c>
      <c r="O132">
        <v>4875.77</v>
      </c>
      <c r="Q132" s="1">
        <v>83.50625</v>
      </c>
      <c r="R132">
        <v>1584</v>
      </c>
      <c r="S132">
        <v>26.57</v>
      </c>
      <c r="T132">
        <v>674388.9</v>
      </c>
      <c r="U132">
        <v>4450</v>
      </c>
      <c r="V132">
        <v>919.67</v>
      </c>
    </row>
    <row r="133" spans="3:22" ht="12.75">
      <c r="C133" s="1">
        <v>83.50694444444444</v>
      </c>
      <c r="D133">
        <v>0.764215</v>
      </c>
      <c r="E133">
        <v>0.713877</v>
      </c>
      <c r="F133">
        <v>0.871333</v>
      </c>
      <c r="G133">
        <v>0.714083</v>
      </c>
      <c r="H133">
        <v>0.770479</v>
      </c>
      <c r="J133" s="1">
        <v>83.50694444444444</v>
      </c>
      <c r="K133">
        <v>81.27</v>
      </c>
      <c r="L133">
        <v>108.94</v>
      </c>
      <c r="M133">
        <v>21338</v>
      </c>
      <c r="N133">
        <v>6.3</v>
      </c>
      <c r="O133">
        <v>4943</v>
      </c>
      <c r="Q133" s="1">
        <v>83.50694444444444</v>
      </c>
      <c r="R133">
        <v>1589</v>
      </c>
      <c r="S133">
        <v>16.3</v>
      </c>
      <c r="T133">
        <v>685722.2</v>
      </c>
      <c r="U133">
        <v>4550</v>
      </c>
      <c r="V133">
        <v>880.25</v>
      </c>
    </row>
    <row r="134" spans="3:22" ht="12.75">
      <c r="C134" s="1">
        <v>83.50763888888889</v>
      </c>
      <c r="D134">
        <v>0.76782</v>
      </c>
      <c r="E134">
        <v>0.738214</v>
      </c>
      <c r="F134">
        <v>0.871333</v>
      </c>
      <c r="G134">
        <v>0.729335</v>
      </c>
      <c r="H134">
        <v>0.779009</v>
      </c>
      <c r="J134" s="1">
        <v>83.50763888888889</v>
      </c>
      <c r="K134">
        <v>81.24</v>
      </c>
      <c r="L134">
        <v>108.94</v>
      </c>
      <c r="M134">
        <v>20275</v>
      </c>
      <c r="N134">
        <v>6.2</v>
      </c>
      <c r="O134">
        <v>4834.74</v>
      </c>
      <c r="Q134" s="1">
        <v>83.50763888888889</v>
      </c>
      <c r="R134">
        <v>1600</v>
      </c>
      <c r="S134">
        <v>17.53</v>
      </c>
      <c r="T134">
        <v>641555.6</v>
      </c>
      <c r="U134">
        <v>4960</v>
      </c>
      <c r="V134">
        <v>976.2</v>
      </c>
    </row>
    <row r="135" spans="3:22" ht="12.75">
      <c r="C135" s="1">
        <v>83.50833333333334</v>
      </c>
      <c r="D135">
        <v>0.771425</v>
      </c>
      <c r="E135">
        <v>0.754439</v>
      </c>
      <c r="F135">
        <v>0.871333</v>
      </c>
      <c r="G135">
        <v>0.74528</v>
      </c>
      <c r="H135">
        <v>0.790274</v>
      </c>
      <c r="J135" s="1">
        <v>83.50833333333334</v>
      </c>
      <c r="K135">
        <v>77.34</v>
      </c>
      <c r="L135">
        <v>108.94</v>
      </c>
      <c r="M135">
        <v>19342</v>
      </c>
      <c r="N135">
        <v>6.1</v>
      </c>
      <c r="O135">
        <v>4681</v>
      </c>
      <c r="Q135" s="1">
        <v>83.50833333333334</v>
      </c>
      <c r="R135">
        <v>1600</v>
      </c>
      <c r="S135">
        <v>18.33</v>
      </c>
      <c r="T135">
        <v>684000</v>
      </c>
      <c r="U135">
        <v>5180</v>
      </c>
      <c r="V135">
        <v>849</v>
      </c>
    </row>
    <row r="136" spans="3:22" ht="12.75">
      <c r="C136" s="1">
        <v>83.5423611111111</v>
      </c>
      <c r="D136">
        <v>0.77503</v>
      </c>
      <c r="E136">
        <v>0.795</v>
      </c>
      <c r="F136">
        <v>0.871333</v>
      </c>
      <c r="G136">
        <v>0.761919</v>
      </c>
      <c r="H136">
        <v>0.802304</v>
      </c>
      <c r="J136" s="1">
        <v>83.5423611111111</v>
      </c>
      <c r="K136">
        <v>76.8</v>
      </c>
      <c r="L136">
        <v>108.94</v>
      </c>
      <c r="M136">
        <v>18777</v>
      </c>
      <c r="N136">
        <v>6.04</v>
      </c>
      <c r="O136">
        <v>4794</v>
      </c>
      <c r="Q136" s="1">
        <v>83.5423611111111</v>
      </c>
      <c r="R136">
        <v>1530</v>
      </c>
      <c r="S136">
        <v>18.48</v>
      </c>
      <c r="T136">
        <v>726444.4</v>
      </c>
      <c r="U136">
        <v>5120</v>
      </c>
      <c r="V136">
        <v>679.4</v>
      </c>
    </row>
    <row r="137" spans="3:22" ht="12.75">
      <c r="C137" s="1">
        <v>83.54305555555555</v>
      </c>
      <c r="D137">
        <v>0.778635</v>
      </c>
      <c r="E137">
        <v>0.819337</v>
      </c>
      <c r="F137">
        <v>0.878304</v>
      </c>
      <c r="G137">
        <v>0.786184</v>
      </c>
      <c r="H137">
        <v>0.798914</v>
      </c>
      <c r="J137" s="1">
        <v>83.54305555555555</v>
      </c>
      <c r="K137">
        <v>75.62</v>
      </c>
      <c r="L137">
        <v>108.94</v>
      </c>
      <c r="M137">
        <v>18380</v>
      </c>
      <c r="N137">
        <v>6.04</v>
      </c>
      <c r="O137">
        <v>4791</v>
      </c>
      <c r="Q137" s="1">
        <v>83.54305555555555</v>
      </c>
      <c r="R137">
        <v>1488</v>
      </c>
      <c r="S137">
        <v>17.3</v>
      </c>
      <c r="T137">
        <v>886777.8</v>
      </c>
      <c r="U137">
        <v>5530</v>
      </c>
      <c r="V137">
        <v>531.5</v>
      </c>
    </row>
    <row r="138" spans="3:22" ht="12.75">
      <c r="C138" s="1">
        <v>83.54375</v>
      </c>
      <c r="D138">
        <v>0.785844</v>
      </c>
      <c r="E138">
        <v>0.819337</v>
      </c>
      <c r="F138">
        <v>0.885275</v>
      </c>
      <c r="G138">
        <v>0.798663</v>
      </c>
      <c r="H138">
        <v>0.802085</v>
      </c>
      <c r="J138" s="1">
        <v>83.54375</v>
      </c>
      <c r="K138">
        <v>76.02</v>
      </c>
      <c r="L138">
        <v>109.98</v>
      </c>
      <c r="M138">
        <v>19554</v>
      </c>
      <c r="N138">
        <v>5.98</v>
      </c>
      <c r="O138">
        <v>4720</v>
      </c>
      <c r="Q138" s="1">
        <v>83.54375</v>
      </c>
      <c r="R138">
        <v>1400</v>
      </c>
      <c r="S138">
        <v>18.39</v>
      </c>
      <c r="T138">
        <v>1023611</v>
      </c>
      <c r="U138">
        <v>5220</v>
      </c>
      <c r="V138">
        <v>531.67</v>
      </c>
    </row>
    <row r="139" spans="3:22" ht="12.75">
      <c r="C139" s="1">
        <v>83.54444444444444</v>
      </c>
      <c r="D139">
        <v>0.793054</v>
      </c>
      <c r="E139">
        <v>0.811224</v>
      </c>
      <c r="F139">
        <v>0.892245</v>
      </c>
      <c r="G139">
        <v>0.801436</v>
      </c>
      <c r="H139">
        <v>0.800882</v>
      </c>
      <c r="J139" s="1">
        <v>83.54444444444444</v>
      </c>
      <c r="K139">
        <v>76.6</v>
      </c>
      <c r="L139">
        <v>113.26</v>
      </c>
      <c r="M139">
        <v>19970</v>
      </c>
      <c r="N139">
        <v>6.15</v>
      </c>
      <c r="O139">
        <v>4655</v>
      </c>
      <c r="Q139" s="1">
        <v>83.54444444444444</v>
      </c>
      <c r="R139">
        <v>1406</v>
      </c>
      <c r="S139">
        <v>18</v>
      </c>
      <c r="T139">
        <v>1000000</v>
      </c>
      <c r="U139">
        <v>5180</v>
      </c>
      <c r="V139">
        <v>551.25</v>
      </c>
    </row>
    <row r="140" spans="3:22" ht="12.75">
      <c r="C140" s="1">
        <v>83.54513888888889</v>
      </c>
      <c r="D140">
        <v>0.796659</v>
      </c>
      <c r="E140">
        <v>0.798933</v>
      </c>
      <c r="F140">
        <v>0.892245</v>
      </c>
      <c r="G140">
        <v>0.812529</v>
      </c>
      <c r="H140">
        <v>0.800882</v>
      </c>
      <c r="J140" s="1">
        <v>83.54513888888889</v>
      </c>
      <c r="K140">
        <v>77.06</v>
      </c>
      <c r="L140">
        <v>116.47</v>
      </c>
      <c r="M140">
        <v>23530</v>
      </c>
      <c r="N140">
        <v>6.35</v>
      </c>
      <c r="O140">
        <v>4742</v>
      </c>
      <c r="Q140" s="1">
        <v>83.54513888888889</v>
      </c>
      <c r="R140">
        <v>1633</v>
      </c>
      <c r="S140">
        <v>18.08</v>
      </c>
      <c r="T140">
        <v>1000000</v>
      </c>
      <c r="U140">
        <v>5200</v>
      </c>
      <c r="V140">
        <v>549.75</v>
      </c>
    </row>
    <row r="141" spans="3:22" ht="12.75">
      <c r="C141" s="1">
        <v>83.54583333333333</v>
      </c>
      <c r="D141">
        <v>0.800263</v>
      </c>
      <c r="E141">
        <v>0.774351</v>
      </c>
      <c r="F141">
        <v>0.885275</v>
      </c>
      <c r="G141">
        <v>0.821542</v>
      </c>
      <c r="H141">
        <v>0.808866</v>
      </c>
      <c r="J141" s="1">
        <v>83.54583333333333</v>
      </c>
      <c r="K141">
        <v>76.21</v>
      </c>
      <c r="L141">
        <v>121.86</v>
      </c>
      <c r="M141">
        <v>24460</v>
      </c>
      <c r="N141">
        <v>6.86</v>
      </c>
      <c r="O141">
        <v>4734</v>
      </c>
      <c r="Q141" s="1">
        <v>83.54583333333333</v>
      </c>
      <c r="R141">
        <v>1650</v>
      </c>
      <c r="S141">
        <v>19.94</v>
      </c>
      <c r="T141">
        <v>888888.9</v>
      </c>
      <c r="U141">
        <v>5420</v>
      </c>
      <c r="V141">
        <v>612</v>
      </c>
    </row>
    <row r="142" spans="3:22" ht="12.75">
      <c r="C142" s="1">
        <v>83.54652777777777</v>
      </c>
      <c r="D142">
        <v>0.807473</v>
      </c>
      <c r="E142">
        <v>0.770253</v>
      </c>
      <c r="F142">
        <v>0.899216</v>
      </c>
      <c r="G142">
        <v>0.828475</v>
      </c>
      <c r="H142">
        <v>0.818162</v>
      </c>
      <c r="J142" s="1">
        <v>83.54652777777777</v>
      </c>
      <c r="K142">
        <v>76.2</v>
      </c>
      <c r="L142">
        <v>123.34</v>
      </c>
      <c r="M142">
        <v>24550</v>
      </c>
      <c r="N142">
        <v>6.8</v>
      </c>
      <c r="O142">
        <v>4658</v>
      </c>
      <c r="Q142" s="1">
        <v>83.54652777777777</v>
      </c>
      <c r="R142">
        <v>1513</v>
      </c>
      <c r="S142">
        <v>23.63</v>
      </c>
      <c r="T142">
        <v>888888.9</v>
      </c>
      <c r="U142">
        <v>5580</v>
      </c>
      <c r="V142">
        <v>612</v>
      </c>
    </row>
    <row r="143" spans="3:22" ht="12.75">
      <c r="C143" s="1">
        <v>83.54722222222223</v>
      </c>
      <c r="D143">
        <v>0.814682</v>
      </c>
      <c r="E143">
        <v>0.774351</v>
      </c>
      <c r="F143">
        <v>0.899216</v>
      </c>
      <c r="G143">
        <v>0.829861</v>
      </c>
      <c r="H143">
        <v>0.822974</v>
      </c>
      <c r="J143" s="1">
        <v>83.54722222222223</v>
      </c>
      <c r="K143">
        <v>75.8</v>
      </c>
      <c r="L143">
        <v>123.6</v>
      </c>
      <c r="M143">
        <v>24510</v>
      </c>
      <c r="N143">
        <v>6.8</v>
      </c>
      <c r="O143">
        <v>4488</v>
      </c>
      <c r="Q143" s="1">
        <v>83.54722222222223</v>
      </c>
      <c r="R143">
        <v>1450</v>
      </c>
      <c r="S143">
        <v>19.97</v>
      </c>
      <c r="T143">
        <v>944444.4</v>
      </c>
      <c r="U143">
        <v>6450</v>
      </c>
      <c r="V143">
        <v>680</v>
      </c>
    </row>
    <row r="144" spans="3:22" ht="12.75">
      <c r="C144" s="1">
        <v>83.54791666666667</v>
      </c>
      <c r="D144">
        <v>0.821892</v>
      </c>
      <c r="E144">
        <v>0.819419</v>
      </c>
      <c r="F144">
        <v>0.906187</v>
      </c>
      <c r="G144">
        <v>0.841647</v>
      </c>
      <c r="H144">
        <v>0.825708</v>
      </c>
      <c r="J144" s="1">
        <v>83.54791666666667</v>
      </c>
      <c r="K144">
        <v>75</v>
      </c>
      <c r="L144">
        <v>123.59</v>
      </c>
      <c r="M144">
        <v>24600</v>
      </c>
      <c r="N144">
        <v>6.9</v>
      </c>
      <c r="O144">
        <v>4451</v>
      </c>
      <c r="Q144" s="1">
        <v>83.54791666666667</v>
      </c>
      <c r="R144">
        <v>1300</v>
      </c>
      <c r="S144">
        <v>20.25</v>
      </c>
      <c r="T144">
        <v>982222.2</v>
      </c>
      <c r="U144">
        <v>6500</v>
      </c>
      <c r="V144">
        <v>841.8</v>
      </c>
    </row>
    <row r="145" spans="3:22" ht="12.75">
      <c r="C145" s="1">
        <v>83.54861111111111</v>
      </c>
      <c r="D145">
        <v>0.825497</v>
      </c>
      <c r="E145">
        <v>0.827613</v>
      </c>
      <c r="F145">
        <v>0.906187</v>
      </c>
      <c r="G145">
        <v>0.853433</v>
      </c>
      <c r="H145">
        <v>0.82888</v>
      </c>
      <c r="J145" s="1">
        <v>83.54861111111111</v>
      </c>
      <c r="K145">
        <v>74</v>
      </c>
      <c r="L145">
        <v>123.62</v>
      </c>
      <c r="M145">
        <v>25540</v>
      </c>
      <c r="N145">
        <v>6.9</v>
      </c>
      <c r="O145">
        <v>4428</v>
      </c>
      <c r="Q145" s="1">
        <v>83.54861111111111</v>
      </c>
      <c r="R145">
        <v>1200</v>
      </c>
      <c r="S145">
        <v>29.88</v>
      </c>
      <c r="T145">
        <v>1111111</v>
      </c>
      <c r="U145">
        <v>6570</v>
      </c>
      <c r="V145">
        <v>876.3</v>
      </c>
    </row>
    <row r="146" spans="3:22" ht="12.75">
      <c r="C146" s="1">
        <v>83.54930555555556</v>
      </c>
      <c r="D146">
        <v>0.829102</v>
      </c>
      <c r="E146">
        <v>0.856292</v>
      </c>
      <c r="F146">
        <v>0.906187</v>
      </c>
      <c r="G146">
        <v>0.862445</v>
      </c>
      <c r="H146">
        <v>0.853815</v>
      </c>
      <c r="J146" s="1">
        <v>83.54930555555556</v>
      </c>
      <c r="K146">
        <v>73</v>
      </c>
      <c r="L146">
        <v>123.63</v>
      </c>
      <c r="M146">
        <v>28090</v>
      </c>
      <c r="N146">
        <v>6.9</v>
      </c>
      <c r="O146">
        <v>4122</v>
      </c>
      <c r="Q146" s="1">
        <v>83.54930555555556</v>
      </c>
      <c r="R146">
        <v>1200</v>
      </c>
      <c r="S146">
        <v>33.6</v>
      </c>
      <c r="T146">
        <v>1111111</v>
      </c>
      <c r="U146">
        <v>7720</v>
      </c>
      <c r="V146">
        <v>945.3</v>
      </c>
    </row>
    <row r="147" spans="3:22" ht="12.75">
      <c r="C147" s="1">
        <v>83.55</v>
      </c>
      <c r="D147">
        <v>0.836311</v>
      </c>
      <c r="E147">
        <v>0.876778</v>
      </c>
      <c r="F147">
        <v>0.906187</v>
      </c>
      <c r="G147">
        <v>0.874231</v>
      </c>
      <c r="H147">
        <v>0.900733</v>
      </c>
      <c r="J147" s="1">
        <v>83.55</v>
      </c>
      <c r="K147">
        <v>72</v>
      </c>
      <c r="L147">
        <v>123.78</v>
      </c>
      <c r="M147">
        <v>24760</v>
      </c>
      <c r="N147">
        <v>6.4</v>
      </c>
      <c r="O147">
        <v>3416</v>
      </c>
      <c r="Q147" s="1">
        <v>83.55</v>
      </c>
      <c r="R147">
        <v>1213</v>
      </c>
      <c r="S147">
        <v>33</v>
      </c>
      <c r="T147">
        <v>1111111</v>
      </c>
      <c r="U147">
        <v>10500</v>
      </c>
      <c r="V147">
        <v>1113.6</v>
      </c>
    </row>
    <row r="148" spans="3:22" ht="12.75">
      <c r="C148" s="1">
        <v>83.58402777777778</v>
      </c>
      <c r="D148">
        <v>0.889238</v>
      </c>
      <c r="E148">
        <v>0.93004</v>
      </c>
      <c r="F148">
        <v>0.906187</v>
      </c>
      <c r="G148">
        <v>0.882551</v>
      </c>
      <c r="H148">
        <v>0.89439</v>
      </c>
      <c r="J148" s="1">
        <v>83.58402777777778</v>
      </c>
      <c r="K148">
        <v>71.982</v>
      </c>
      <c r="L148">
        <v>124.94</v>
      </c>
      <c r="M148">
        <v>23910</v>
      </c>
      <c r="N148">
        <v>6.1</v>
      </c>
      <c r="O148">
        <v>3403</v>
      </c>
      <c r="Q148" s="1">
        <v>83.58402777777778</v>
      </c>
      <c r="R148">
        <v>1400</v>
      </c>
      <c r="S148">
        <v>33.25</v>
      </c>
      <c r="T148">
        <v>1126778</v>
      </c>
      <c r="U148">
        <v>11550</v>
      </c>
      <c r="V148">
        <v>1085.8</v>
      </c>
    </row>
    <row r="149" spans="3:22" ht="12.75">
      <c r="C149" s="1">
        <v>83.58472222222223</v>
      </c>
      <c r="D149">
        <v>0.924562</v>
      </c>
      <c r="E149">
        <v>0.95872</v>
      </c>
      <c r="F149">
        <v>0.913157</v>
      </c>
      <c r="G149">
        <v>0.881857</v>
      </c>
      <c r="H149">
        <v>0.916809</v>
      </c>
      <c r="J149" s="1">
        <v>83.58472222222223</v>
      </c>
      <c r="K149">
        <v>73.198</v>
      </c>
      <c r="L149">
        <v>131.3</v>
      </c>
      <c r="M149">
        <v>24390</v>
      </c>
      <c r="N149">
        <v>6.1</v>
      </c>
      <c r="O149">
        <v>3326.65</v>
      </c>
      <c r="Q149" s="1">
        <v>83.58472222222223</v>
      </c>
      <c r="R149">
        <v>1500</v>
      </c>
      <c r="S149">
        <v>35.38</v>
      </c>
      <c r="T149">
        <v>1166667</v>
      </c>
      <c r="U149">
        <v>11640</v>
      </c>
      <c r="V149">
        <v>982.1</v>
      </c>
    </row>
    <row r="150" spans="3:22" ht="12.75">
      <c r="C150" s="1">
        <v>83.58541666666666</v>
      </c>
      <c r="D150">
        <v>0.940031</v>
      </c>
      <c r="E150">
        <v>0.95872</v>
      </c>
      <c r="F150">
        <v>0.913157</v>
      </c>
      <c r="G150">
        <v>0.880471</v>
      </c>
      <c r="H150">
        <v>0.93048</v>
      </c>
      <c r="J150" s="1">
        <v>83.58541666666666</v>
      </c>
      <c r="K150">
        <v>71.872</v>
      </c>
      <c r="L150">
        <v>133.34</v>
      </c>
      <c r="M150">
        <v>25020</v>
      </c>
      <c r="N150">
        <v>6.3</v>
      </c>
      <c r="O150">
        <v>3324.09</v>
      </c>
      <c r="Q150" s="1">
        <v>83.58541666666666</v>
      </c>
      <c r="R150">
        <v>1467</v>
      </c>
      <c r="S150">
        <v>54</v>
      </c>
      <c r="T150">
        <v>1250000</v>
      </c>
      <c r="U150">
        <v>8310</v>
      </c>
      <c r="V150">
        <v>1127.7</v>
      </c>
    </row>
    <row r="151" spans="3:22" ht="12.75">
      <c r="C151" s="1">
        <v>83.58611111111111</v>
      </c>
      <c r="D151">
        <v>0.930781</v>
      </c>
      <c r="E151">
        <v>0.938234</v>
      </c>
      <c r="F151">
        <v>0.920128</v>
      </c>
      <c r="G151">
        <v>0.887404</v>
      </c>
      <c r="H151">
        <v>0.931574</v>
      </c>
      <c r="J151" s="1">
        <v>83.58611111111111</v>
      </c>
      <c r="K151">
        <v>71.158</v>
      </c>
      <c r="L151">
        <v>134.79</v>
      </c>
      <c r="M151">
        <v>25090</v>
      </c>
      <c r="N151">
        <v>6.1</v>
      </c>
      <c r="O151">
        <v>3243.9</v>
      </c>
      <c r="Q151" s="1">
        <v>83.58611111111111</v>
      </c>
      <c r="R151">
        <v>1613</v>
      </c>
      <c r="S151">
        <v>36</v>
      </c>
      <c r="T151">
        <v>1004444</v>
      </c>
      <c r="U151">
        <v>5980</v>
      </c>
      <c r="V151">
        <v>1098</v>
      </c>
    </row>
    <row r="152" spans="3:22" ht="12.75">
      <c r="C152" s="1">
        <v>83.58680555555556</v>
      </c>
      <c r="D152">
        <v>0.921452</v>
      </c>
      <c r="E152">
        <v>0.925943</v>
      </c>
      <c r="F152">
        <v>0.927099</v>
      </c>
      <c r="G152">
        <v>0.88879</v>
      </c>
      <c r="H152">
        <v>0.921075</v>
      </c>
      <c r="J152" s="1">
        <v>83.58680555555556</v>
      </c>
      <c r="K152">
        <v>72.27</v>
      </c>
      <c r="L152">
        <v>138.86</v>
      </c>
      <c r="M152">
        <v>25270</v>
      </c>
      <c r="N152">
        <v>6.3</v>
      </c>
      <c r="O152">
        <v>3205.78</v>
      </c>
      <c r="Q152" s="1">
        <v>83.58680555555556</v>
      </c>
      <c r="R152">
        <v>1700</v>
      </c>
      <c r="S152">
        <v>20.59</v>
      </c>
      <c r="T152">
        <v>803222.2</v>
      </c>
      <c r="U152">
        <v>5100</v>
      </c>
      <c r="V152">
        <v>1146.6</v>
      </c>
    </row>
    <row r="153" spans="3:22" ht="12.75">
      <c r="C153" s="1">
        <v>83.5875</v>
      </c>
      <c r="D153">
        <v>0.89458</v>
      </c>
      <c r="E153">
        <v>0.893166</v>
      </c>
      <c r="F153">
        <v>0.934069</v>
      </c>
      <c r="G153">
        <v>0.892257</v>
      </c>
      <c r="H153">
        <v>0.919325</v>
      </c>
      <c r="J153" s="1">
        <v>83.5875</v>
      </c>
      <c r="K153">
        <v>73.88</v>
      </c>
      <c r="L153">
        <v>139.13</v>
      </c>
      <c r="M153">
        <v>25140</v>
      </c>
      <c r="N153">
        <v>7</v>
      </c>
      <c r="O153">
        <v>3497.57</v>
      </c>
      <c r="Q153" s="1">
        <v>83.5875</v>
      </c>
      <c r="R153">
        <v>1700</v>
      </c>
      <c r="S153">
        <v>20.75</v>
      </c>
      <c r="T153">
        <v>764111.1</v>
      </c>
      <c r="U153">
        <v>5150</v>
      </c>
      <c r="V153">
        <v>1302</v>
      </c>
    </row>
    <row r="154" spans="3:22" ht="12.75">
      <c r="C154" s="1">
        <v>83.58819444444444</v>
      </c>
      <c r="D154">
        <v>0.881264</v>
      </c>
      <c r="E154">
        <v>0.884972</v>
      </c>
      <c r="F154">
        <v>0.94104</v>
      </c>
      <c r="G154">
        <v>0.89919</v>
      </c>
      <c r="H154">
        <v>0.915278</v>
      </c>
      <c r="J154" s="1">
        <v>83.58819444444444</v>
      </c>
      <c r="K154">
        <v>73.617</v>
      </c>
      <c r="L154">
        <v>138.65</v>
      </c>
      <c r="M154">
        <v>25100</v>
      </c>
      <c r="N154">
        <v>7.1</v>
      </c>
      <c r="O154">
        <v>3555.03</v>
      </c>
      <c r="Q154" s="1">
        <v>83.58819444444444</v>
      </c>
      <c r="R154">
        <v>1600</v>
      </c>
      <c r="S154">
        <v>20.45</v>
      </c>
      <c r="T154">
        <v>755611.1</v>
      </c>
      <c r="U154">
        <v>6190</v>
      </c>
      <c r="V154">
        <v>1384.5</v>
      </c>
    </row>
    <row r="155" spans="3:22" ht="12.75">
      <c r="C155" s="1">
        <v>83.58888888888889</v>
      </c>
      <c r="D155">
        <v>0.887483</v>
      </c>
      <c r="E155">
        <v>0.868584</v>
      </c>
      <c r="F155">
        <v>0.948011</v>
      </c>
      <c r="G155">
        <v>0.901269</v>
      </c>
      <c r="H155">
        <v>0.913419</v>
      </c>
      <c r="J155" s="1">
        <v>83.58888888888889</v>
      </c>
      <c r="K155">
        <v>72.624</v>
      </c>
      <c r="L155">
        <v>138.29</v>
      </c>
      <c r="M155">
        <v>25120</v>
      </c>
      <c r="N155">
        <v>7</v>
      </c>
      <c r="O155">
        <v>3888.59</v>
      </c>
      <c r="Q155" s="1">
        <v>83.58888888888889</v>
      </c>
      <c r="R155">
        <v>1500</v>
      </c>
      <c r="S155">
        <v>20.89</v>
      </c>
      <c r="T155">
        <v>888888.9</v>
      </c>
      <c r="U155">
        <v>5470</v>
      </c>
      <c r="V155">
        <v>1330</v>
      </c>
    </row>
    <row r="156" spans="3:22" ht="12.75">
      <c r="C156" s="1">
        <v>83.58958333333334</v>
      </c>
      <c r="D156">
        <v>0.902075</v>
      </c>
      <c r="E156">
        <v>0.95872</v>
      </c>
      <c r="F156">
        <v>0.948011</v>
      </c>
      <c r="G156">
        <v>0.908896</v>
      </c>
      <c r="H156">
        <v>0.921512</v>
      </c>
      <c r="J156" s="1">
        <v>83.58958333333334</v>
      </c>
      <c r="K156">
        <v>72.679</v>
      </c>
      <c r="L156">
        <v>138</v>
      </c>
      <c r="M156">
        <v>25130</v>
      </c>
      <c r="N156">
        <v>7.4</v>
      </c>
      <c r="O156">
        <v>4148.51</v>
      </c>
      <c r="Q156" s="1">
        <v>83.58958333333334</v>
      </c>
      <c r="R156">
        <v>1400</v>
      </c>
      <c r="S156">
        <v>21.51</v>
      </c>
      <c r="T156">
        <v>888888.9</v>
      </c>
      <c r="U156">
        <v>6460</v>
      </c>
      <c r="V156">
        <v>1295</v>
      </c>
    </row>
    <row r="157" spans="3:22" ht="12.75">
      <c r="C157" s="1">
        <v>83.59027777777779</v>
      </c>
      <c r="D157">
        <v>0.91882</v>
      </c>
      <c r="E157">
        <v>0.921846</v>
      </c>
      <c r="F157">
        <v>0.954981</v>
      </c>
      <c r="G157">
        <v>0.924148</v>
      </c>
      <c r="H157">
        <v>0.928074</v>
      </c>
      <c r="J157" s="1">
        <v>83.59027777777779</v>
      </c>
      <c r="K157">
        <v>72.02</v>
      </c>
      <c r="L157">
        <v>139</v>
      </c>
      <c r="M157">
        <v>25130</v>
      </c>
      <c r="N157">
        <v>7.6</v>
      </c>
      <c r="O157">
        <v>3838.33</v>
      </c>
      <c r="Q157" s="1">
        <v>83.59027777777779</v>
      </c>
      <c r="R157">
        <v>1293</v>
      </c>
      <c r="S157">
        <v>21.12</v>
      </c>
      <c r="T157">
        <v>980500</v>
      </c>
      <c r="U157">
        <v>6370</v>
      </c>
      <c r="V157">
        <v>1269.2</v>
      </c>
    </row>
    <row r="158" spans="3:22" ht="12.75">
      <c r="C158" s="1">
        <v>83.59097222222222</v>
      </c>
      <c r="D158">
        <v>0.921452</v>
      </c>
      <c r="E158">
        <v>0.946428</v>
      </c>
      <c r="F158">
        <v>0.954981</v>
      </c>
      <c r="G158">
        <v>0.930387</v>
      </c>
      <c r="H158">
        <v>0.941526</v>
      </c>
      <c r="J158" s="1">
        <v>83.59097222222222</v>
      </c>
      <c r="K158">
        <v>69.948</v>
      </c>
      <c r="L158">
        <v>139</v>
      </c>
      <c r="M158">
        <v>25180</v>
      </c>
      <c r="N158">
        <v>7.3</v>
      </c>
      <c r="O158">
        <v>3974.96</v>
      </c>
      <c r="Q158" s="1">
        <v>83.59097222222222</v>
      </c>
      <c r="R158">
        <v>1200</v>
      </c>
      <c r="S158">
        <v>24.5</v>
      </c>
      <c r="T158">
        <v>856166.7</v>
      </c>
      <c r="U158">
        <v>6500</v>
      </c>
      <c r="V158">
        <v>1423.5</v>
      </c>
    </row>
    <row r="159" spans="3:22" ht="12.75">
      <c r="C159" s="1">
        <v>83.59166666666667</v>
      </c>
      <c r="D159">
        <v>0.945772</v>
      </c>
      <c r="E159">
        <v>0.971011</v>
      </c>
      <c r="F159">
        <v>0.954981</v>
      </c>
      <c r="G159">
        <v>0.944253</v>
      </c>
      <c r="H159">
        <v>0.960993</v>
      </c>
      <c r="J159" s="1">
        <v>83.59166666666667</v>
      </c>
      <c r="K159">
        <v>69.397</v>
      </c>
      <c r="L159">
        <v>139</v>
      </c>
      <c r="M159">
        <v>25390</v>
      </c>
      <c r="N159">
        <v>7</v>
      </c>
      <c r="O159">
        <v>4117.86</v>
      </c>
      <c r="Q159" s="1">
        <v>83.59166666666667</v>
      </c>
      <c r="R159">
        <v>1400</v>
      </c>
      <c r="S159">
        <v>25</v>
      </c>
      <c r="T159">
        <v>877888.9</v>
      </c>
      <c r="U159">
        <v>7710</v>
      </c>
      <c r="V159">
        <v>1365</v>
      </c>
    </row>
    <row r="160" spans="3:22" ht="12.75">
      <c r="C160" s="1">
        <v>83.62569444444445</v>
      </c>
      <c r="D160">
        <v>0.973202</v>
      </c>
      <c r="E160">
        <v>1.016079</v>
      </c>
      <c r="F160">
        <v>0.963346</v>
      </c>
      <c r="G160">
        <v>0.955346</v>
      </c>
      <c r="H160">
        <v>0.967555</v>
      </c>
      <c r="J160" s="1">
        <v>83.62569444444445</v>
      </c>
      <c r="K160">
        <v>70.537</v>
      </c>
      <c r="L160">
        <v>139</v>
      </c>
      <c r="M160">
        <v>25850</v>
      </c>
      <c r="N160">
        <v>6.9</v>
      </c>
      <c r="O160">
        <v>4246.22</v>
      </c>
      <c r="Q160" s="1">
        <v>83.62569444444445</v>
      </c>
      <c r="R160">
        <v>1346</v>
      </c>
      <c r="S160">
        <v>25</v>
      </c>
      <c r="T160">
        <v>866670</v>
      </c>
      <c r="U160">
        <v>6330</v>
      </c>
      <c r="V160">
        <v>1290.3</v>
      </c>
    </row>
    <row r="161" spans="3:22" ht="12.75">
      <c r="C161" s="1">
        <v>83.62638888888888</v>
      </c>
      <c r="D161">
        <v>0.98596</v>
      </c>
      <c r="E161">
        <v>1.048856</v>
      </c>
      <c r="F161">
        <v>0.961952</v>
      </c>
      <c r="G161">
        <v>0.969211</v>
      </c>
      <c r="H161">
        <v>0.96668</v>
      </c>
      <c r="J161" s="1">
        <v>83.62638888888888</v>
      </c>
      <c r="K161">
        <v>69.733</v>
      </c>
      <c r="L161">
        <v>139</v>
      </c>
      <c r="M161">
        <v>25840</v>
      </c>
      <c r="N161">
        <v>6.95</v>
      </c>
      <c r="O161">
        <v>4263.05</v>
      </c>
      <c r="Q161" s="1">
        <v>83.62638888888888</v>
      </c>
      <c r="R161">
        <v>1211</v>
      </c>
      <c r="S161">
        <v>22.42</v>
      </c>
      <c r="T161">
        <v>855560</v>
      </c>
      <c r="U161">
        <v>6990</v>
      </c>
      <c r="V161">
        <v>1501.2</v>
      </c>
    </row>
    <row r="162" spans="3:22" ht="12.75">
      <c r="C162" s="1">
        <v>83.62708333333333</v>
      </c>
      <c r="D162">
        <v>0.993455</v>
      </c>
      <c r="E162">
        <v>1.044759</v>
      </c>
      <c r="F162">
        <v>0.970317</v>
      </c>
      <c r="G162">
        <v>0.991396</v>
      </c>
      <c r="H162">
        <v>0.975976</v>
      </c>
      <c r="J162" s="1">
        <v>83.62708333333333</v>
      </c>
      <c r="K162">
        <v>68.781</v>
      </c>
      <c r="L162">
        <v>139</v>
      </c>
      <c r="M162">
        <v>25780</v>
      </c>
      <c r="N162">
        <v>7</v>
      </c>
      <c r="O162">
        <v>4259.82</v>
      </c>
      <c r="Q162" s="1">
        <v>83.62708333333333</v>
      </c>
      <c r="R162">
        <v>1194</v>
      </c>
      <c r="S162">
        <v>20.33</v>
      </c>
      <c r="T162">
        <v>777780</v>
      </c>
      <c r="U162">
        <v>6380</v>
      </c>
      <c r="V162">
        <v>1827</v>
      </c>
    </row>
    <row r="163" spans="3:22" ht="12.75">
      <c r="C163" s="1">
        <v>83.62777777777778</v>
      </c>
      <c r="D163">
        <v>0.981574</v>
      </c>
      <c r="E163">
        <v>1.020176</v>
      </c>
      <c r="F163">
        <v>0.982864</v>
      </c>
      <c r="G163">
        <v>0.999716</v>
      </c>
      <c r="H163">
        <v>0.987788</v>
      </c>
      <c r="J163" s="1">
        <v>83.62777777777778</v>
      </c>
      <c r="K163">
        <v>68.306</v>
      </c>
      <c r="L163">
        <v>140</v>
      </c>
      <c r="M163">
        <v>25300</v>
      </c>
      <c r="N163">
        <v>7.05</v>
      </c>
      <c r="O163">
        <v>4163.43</v>
      </c>
      <c r="Q163" s="1">
        <v>83.62777777777778</v>
      </c>
      <c r="R163">
        <v>1178</v>
      </c>
      <c r="S163">
        <v>19</v>
      </c>
      <c r="T163">
        <v>777780</v>
      </c>
      <c r="U163">
        <v>6550</v>
      </c>
      <c r="V163">
        <v>1642.65</v>
      </c>
    </row>
    <row r="164" spans="3:22" ht="12.75">
      <c r="C164" s="1">
        <v>83.62847222222221</v>
      </c>
      <c r="D164">
        <v>0.978066</v>
      </c>
      <c r="E164">
        <v>0.999691</v>
      </c>
      <c r="F164">
        <v>0.988441</v>
      </c>
      <c r="G164">
        <v>0.999022</v>
      </c>
      <c r="H164">
        <v>0.99774</v>
      </c>
      <c r="J164" s="1">
        <v>83.62847222222221</v>
      </c>
      <c r="K164">
        <v>66.966</v>
      </c>
      <c r="L164">
        <v>140</v>
      </c>
      <c r="M164">
        <v>24900</v>
      </c>
      <c r="N164">
        <v>7.08</v>
      </c>
      <c r="O164">
        <v>4034.35</v>
      </c>
      <c r="Q164" s="1">
        <v>83.62847222222221</v>
      </c>
      <c r="R164">
        <v>1243</v>
      </c>
      <c r="S164">
        <v>18.5</v>
      </c>
      <c r="T164">
        <v>833330</v>
      </c>
      <c r="U164">
        <v>6380</v>
      </c>
      <c r="V164">
        <v>1670.88</v>
      </c>
    </row>
    <row r="165" spans="3:22" ht="12.75">
      <c r="C165" s="1">
        <v>83.62916666666666</v>
      </c>
      <c r="D165">
        <v>0.991701</v>
      </c>
      <c r="E165">
        <v>0.962817</v>
      </c>
      <c r="F165">
        <v>0.996805</v>
      </c>
      <c r="G165">
        <v>0.996943</v>
      </c>
      <c r="H165">
        <v>0.996537</v>
      </c>
      <c r="J165" s="1">
        <v>83.62916666666666</v>
      </c>
      <c r="K165">
        <v>66.564</v>
      </c>
      <c r="L165">
        <v>141</v>
      </c>
      <c r="M165">
        <v>24900</v>
      </c>
      <c r="N165">
        <v>7.1</v>
      </c>
      <c r="O165">
        <v>3868.05</v>
      </c>
      <c r="Q165" s="1">
        <v>83.62916666666666</v>
      </c>
      <c r="R165">
        <v>1204</v>
      </c>
      <c r="S165">
        <v>18.25</v>
      </c>
      <c r="T165">
        <v>592610</v>
      </c>
      <c r="U165">
        <v>6350</v>
      </c>
      <c r="V165">
        <v>1718.2</v>
      </c>
    </row>
    <row r="166" spans="3:22" ht="12.75">
      <c r="C166" s="1">
        <v>83.62986111111111</v>
      </c>
      <c r="D166">
        <v>0.998718</v>
      </c>
      <c r="E166">
        <v>0.954623</v>
      </c>
      <c r="F166">
        <v>1.006564</v>
      </c>
      <c r="G166">
        <v>0.999022</v>
      </c>
      <c r="H166">
        <v>0.998724</v>
      </c>
      <c r="J166" s="1">
        <v>83.62986111111111</v>
      </c>
      <c r="K166">
        <v>67.509</v>
      </c>
      <c r="L166">
        <v>141</v>
      </c>
      <c r="M166">
        <v>24800</v>
      </c>
      <c r="N166">
        <v>6.95</v>
      </c>
      <c r="O166">
        <v>3827.36</v>
      </c>
      <c r="Q166" s="1">
        <v>83.62986111111111</v>
      </c>
      <c r="R166">
        <v>1216</v>
      </c>
      <c r="S166">
        <v>20</v>
      </c>
      <c r="T166">
        <v>664330</v>
      </c>
      <c r="U166">
        <v>6450</v>
      </c>
      <c r="V166">
        <v>1674.95</v>
      </c>
    </row>
    <row r="167" spans="3:22" ht="12.75">
      <c r="C167" s="1">
        <v>83.63055555555556</v>
      </c>
      <c r="D167">
        <v>0.995688</v>
      </c>
      <c r="E167">
        <v>0.93004</v>
      </c>
      <c r="F167">
        <v>1.011444</v>
      </c>
      <c r="G167">
        <v>1.002489</v>
      </c>
      <c r="H167">
        <v>1.003864</v>
      </c>
      <c r="J167" s="1">
        <v>83.63055555555556</v>
      </c>
      <c r="K167">
        <v>66.748</v>
      </c>
      <c r="L167">
        <v>140</v>
      </c>
      <c r="M167">
        <v>24600</v>
      </c>
      <c r="N167">
        <v>7.21</v>
      </c>
      <c r="O167">
        <v>4009</v>
      </c>
      <c r="Q167" s="1">
        <v>83.63055555555556</v>
      </c>
      <c r="R167">
        <v>1198</v>
      </c>
      <c r="S167">
        <v>20</v>
      </c>
      <c r="T167">
        <v>807399</v>
      </c>
      <c r="U167">
        <v>6380</v>
      </c>
      <c r="V167">
        <v>1824.13</v>
      </c>
    </row>
    <row r="168" spans="3:22" ht="12.75">
      <c r="C168" s="1">
        <v>83.63125</v>
      </c>
      <c r="D168">
        <v>1.006213</v>
      </c>
      <c r="E168">
        <v>0.979643</v>
      </c>
      <c r="F168">
        <v>1.018414</v>
      </c>
      <c r="G168">
        <v>1.005955</v>
      </c>
      <c r="H168">
        <v>1.002442</v>
      </c>
      <c r="J168" s="1">
        <v>83.63125</v>
      </c>
      <c r="K168">
        <v>66.971</v>
      </c>
      <c r="L168">
        <v>140</v>
      </c>
      <c r="M168">
        <v>24350</v>
      </c>
      <c r="N168">
        <v>7.11</v>
      </c>
      <c r="O168">
        <v>3976</v>
      </c>
      <c r="Q168" s="1">
        <v>83.63125</v>
      </c>
      <c r="R168">
        <v>1239</v>
      </c>
      <c r="S168">
        <v>21</v>
      </c>
      <c r="T168">
        <v>847133</v>
      </c>
      <c r="U168">
        <v>6270</v>
      </c>
      <c r="V168">
        <v>1855.71</v>
      </c>
    </row>
    <row r="169" spans="3:22" ht="12.75">
      <c r="C169" s="1">
        <v>83.63194444444444</v>
      </c>
      <c r="D169">
        <v>1.014187</v>
      </c>
      <c r="E169">
        <v>0.986602</v>
      </c>
      <c r="F169">
        <v>1.027476</v>
      </c>
      <c r="G169">
        <v>1.013581</v>
      </c>
      <c r="H169">
        <v>1.012067</v>
      </c>
      <c r="J169" s="1">
        <v>83.63194444444444</v>
      </c>
      <c r="K169">
        <v>67.114</v>
      </c>
      <c r="L169">
        <v>140</v>
      </c>
      <c r="M169">
        <v>24200</v>
      </c>
      <c r="N169">
        <v>6.8</v>
      </c>
      <c r="O169">
        <v>3813</v>
      </c>
      <c r="Q169" s="1">
        <v>83.63194444444444</v>
      </c>
      <c r="R169">
        <v>1229</v>
      </c>
      <c r="S169">
        <v>22.5</v>
      </c>
      <c r="T169">
        <v>847266</v>
      </c>
      <c r="U169">
        <v>6640</v>
      </c>
      <c r="V169">
        <v>1829.2</v>
      </c>
    </row>
    <row r="170" spans="3:22" ht="12.75">
      <c r="C170" s="1">
        <v>83.63263888888889</v>
      </c>
      <c r="D170">
        <v>1.028699</v>
      </c>
      <c r="E170">
        <v>1.015258</v>
      </c>
      <c r="F170">
        <v>1.031659</v>
      </c>
      <c r="G170">
        <v>1.026754</v>
      </c>
      <c r="H170">
        <v>1.031096</v>
      </c>
      <c r="J170" s="1">
        <v>83.63263888888889</v>
      </c>
      <c r="K170">
        <v>64.424</v>
      </c>
      <c r="L170">
        <v>141</v>
      </c>
      <c r="M170">
        <v>24100</v>
      </c>
      <c r="N170">
        <v>6.7</v>
      </c>
      <c r="O170">
        <v>3765</v>
      </c>
      <c r="Q170" s="1">
        <v>83.63263888888889</v>
      </c>
      <c r="R170">
        <v>1235</v>
      </c>
      <c r="S170">
        <v>24.63</v>
      </c>
      <c r="T170">
        <v>768020</v>
      </c>
      <c r="U170">
        <v>7660</v>
      </c>
      <c r="V170">
        <v>1876</v>
      </c>
    </row>
    <row r="171" spans="3:22" ht="12.75">
      <c r="C171" s="1">
        <v>83.63333333333334</v>
      </c>
      <c r="D171">
        <v>1.052541</v>
      </c>
      <c r="E171">
        <v>1.041452</v>
      </c>
      <c r="F171">
        <v>1.040721</v>
      </c>
      <c r="G171">
        <v>1.04062</v>
      </c>
      <c r="H171">
        <v>1.059531</v>
      </c>
      <c r="J171" s="1">
        <v>83.63333333333334</v>
      </c>
      <c r="K171">
        <v>62.541</v>
      </c>
      <c r="L171">
        <v>141</v>
      </c>
      <c r="M171">
        <v>24000</v>
      </c>
      <c r="N171">
        <v>6.83</v>
      </c>
      <c r="O171">
        <v>3843</v>
      </c>
      <c r="Q171" s="1">
        <v>83.63333333333334</v>
      </c>
      <c r="R171">
        <v>1069</v>
      </c>
      <c r="S171">
        <v>30</v>
      </c>
      <c r="T171">
        <v>794000</v>
      </c>
      <c r="U171">
        <v>7740</v>
      </c>
      <c r="V171">
        <v>1734.82</v>
      </c>
    </row>
    <row r="172" spans="3:22" ht="12.75">
      <c r="C172" s="1">
        <v>83.6673611111111</v>
      </c>
      <c r="D172">
        <v>1.07</v>
      </c>
      <c r="E172">
        <v>1.09541</v>
      </c>
      <c r="F172">
        <v>1.052571</v>
      </c>
      <c r="G172">
        <v>1.059338</v>
      </c>
      <c r="H172">
        <v>1.07014</v>
      </c>
      <c r="J172" s="1">
        <v>83.6673611111111</v>
      </c>
      <c r="K172">
        <v>70.561</v>
      </c>
      <c r="L172">
        <v>141.2</v>
      </c>
      <c r="M172">
        <v>23920</v>
      </c>
      <c r="N172">
        <v>6.98</v>
      </c>
      <c r="O172">
        <v>3808</v>
      </c>
      <c r="Q172" s="1">
        <v>83.6673611111111</v>
      </c>
      <c r="R172">
        <v>1300</v>
      </c>
      <c r="S172">
        <v>35</v>
      </c>
      <c r="T172">
        <v>900000</v>
      </c>
      <c r="U172">
        <v>8070</v>
      </c>
      <c r="V172">
        <v>1786.88</v>
      </c>
    </row>
    <row r="173" spans="3:22" ht="12.75">
      <c r="C173" s="1">
        <v>83.66805555555555</v>
      </c>
      <c r="D173">
        <v>1.09</v>
      </c>
      <c r="E173">
        <v>1.131449</v>
      </c>
      <c r="F173">
        <v>1.056056</v>
      </c>
      <c r="G173">
        <v>1.085683</v>
      </c>
      <c r="H173">
        <v>1.092341</v>
      </c>
      <c r="J173" s="1">
        <v>83.66805555555555</v>
      </c>
      <c r="K173">
        <v>70.639</v>
      </c>
      <c r="L173">
        <v>141.4</v>
      </c>
      <c r="M173">
        <v>24070</v>
      </c>
      <c r="N173">
        <v>7.6</v>
      </c>
      <c r="O173">
        <v>3770</v>
      </c>
      <c r="Q173" s="1">
        <v>83.66805555555555</v>
      </c>
      <c r="R173">
        <v>1340</v>
      </c>
      <c r="S173">
        <v>40</v>
      </c>
      <c r="T173">
        <v>1271204</v>
      </c>
      <c r="U173">
        <v>9060</v>
      </c>
      <c r="V173">
        <v>1748</v>
      </c>
    </row>
    <row r="174" spans="3:22" ht="12.75">
      <c r="C174" s="1">
        <v>83.66875</v>
      </c>
      <c r="D174">
        <v>1.11</v>
      </c>
      <c r="E174">
        <v>1.128055</v>
      </c>
      <c r="F174">
        <v>1.072786</v>
      </c>
      <c r="G174">
        <v>1.097469</v>
      </c>
      <c r="H174">
        <v>1.0936</v>
      </c>
      <c r="J174" s="1">
        <v>83.66875</v>
      </c>
      <c r="K174">
        <v>62.766</v>
      </c>
      <c r="L174">
        <v>141.8</v>
      </c>
      <c r="M174">
        <v>24170</v>
      </c>
      <c r="N174">
        <v>7.94</v>
      </c>
      <c r="O174">
        <v>3678</v>
      </c>
      <c r="Q174" s="1">
        <v>83.66875</v>
      </c>
      <c r="R174">
        <v>1400</v>
      </c>
      <c r="S174">
        <v>58.33</v>
      </c>
      <c r="T174">
        <v>1208766</v>
      </c>
      <c r="U174">
        <v>9130</v>
      </c>
      <c r="V174">
        <v>1857.96</v>
      </c>
    </row>
    <row r="175" spans="3:22" ht="12.75">
      <c r="C175" s="1">
        <v>83.66944444444444</v>
      </c>
      <c r="E175">
        <v>1.103487</v>
      </c>
      <c r="F175">
        <v>1.091606</v>
      </c>
      <c r="G175">
        <v>1.100242</v>
      </c>
      <c r="H175">
        <v>1.09865</v>
      </c>
      <c r="J175" s="1">
        <v>83.66944444444444</v>
      </c>
      <c r="K175">
        <v>62.136</v>
      </c>
      <c r="L175">
        <v>141.9</v>
      </c>
      <c r="M175">
        <v>24180</v>
      </c>
      <c r="N175">
        <v>7.75</v>
      </c>
      <c r="O175">
        <v>3537</v>
      </c>
      <c r="Q175" s="1">
        <v>83.66944444444444</v>
      </c>
      <c r="R175">
        <v>1560</v>
      </c>
      <c r="S175">
        <v>44.7</v>
      </c>
      <c r="T175">
        <v>1059000</v>
      </c>
      <c r="U175">
        <v>8790</v>
      </c>
      <c r="V175">
        <v>1844.5</v>
      </c>
    </row>
    <row r="176" spans="3:22" ht="12.75">
      <c r="C176" s="1">
        <v>83.67013888888889</v>
      </c>
      <c r="E176">
        <v>1.0768</v>
      </c>
      <c r="F176">
        <v>1.104159</v>
      </c>
      <c r="G176">
        <v>1.105095</v>
      </c>
      <c r="H176">
        <v>1.106482</v>
      </c>
      <c r="J176" s="1">
        <v>83.67013888888889</v>
      </c>
      <c r="K176">
        <v>63</v>
      </c>
      <c r="L176">
        <v>142</v>
      </c>
      <c r="M176">
        <v>24170</v>
      </c>
      <c r="N176">
        <v>7.62</v>
      </c>
      <c r="O176">
        <v>3418</v>
      </c>
      <c r="Q176" s="1">
        <v>83.67013888888889</v>
      </c>
      <c r="R176">
        <v>1700</v>
      </c>
      <c r="S176">
        <v>35</v>
      </c>
      <c r="T176">
        <v>756000</v>
      </c>
      <c r="U176">
        <v>7830</v>
      </c>
      <c r="V176">
        <v>1783.08</v>
      </c>
    </row>
    <row r="177" spans="3:22" ht="12.75">
      <c r="C177" s="1">
        <v>83.67083333333333</v>
      </c>
      <c r="E177">
        <v>1.0437</v>
      </c>
      <c r="F177">
        <v>1.118071</v>
      </c>
      <c r="G177">
        <v>1.119654</v>
      </c>
      <c r="J177" s="1">
        <v>83.67083333333333</v>
      </c>
      <c r="K177">
        <v>62</v>
      </c>
      <c r="L177">
        <v>142</v>
      </c>
      <c r="M177">
        <v>24080</v>
      </c>
      <c r="N177">
        <v>7.9</v>
      </c>
      <c r="O177">
        <v>3500</v>
      </c>
      <c r="Q177" s="1">
        <v>83.67083333333333</v>
      </c>
      <c r="R177">
        <v>2165</v>
      </c>
      <c r="S177">
        <v>39</v>
      </c>
      <c r="T177">
        <v>952000</v>
      </c>
      <c r="U177">
        <v>9120</v>
      </c>
      <c r="V177">
        <v>1821</v>
      </c>
    </row>
    <row r="178" spans="3:22" ht="12.75">
      <c r="C178" s="1">
        <v>83.67152777777777</v>
      </c>
      <c r="E178">
        <v>1.035927</v>
      </c>
      <c r="F178">
        <v>1.141771</v>
      </c>
      <c r="G178">
        <v>1.128667</v>
      </c>
      <c r="J178" s="1">
        <v>83.67152777777777</v>
      </c>
      <c r="K178">
        <v>62</v>
      </c>
      <c r="L178">
        <v>141</v>
      </c>
      <c r="M178">
        <v>24060</v>
      </c>
      <c r="N178">
        <v>7.92</v>
      </c>
      <c r="O178">
        <v>3500</v>
      </c>
      <c r="Q178" s="1">
        <v>83.67152777777777</v>
      </c>
      <c r="R178">
        <v>1933</v>
      </c>
      <c r="S178">
        <v>52</v>
      </c>
      <c r="T178">
        <v>1120000</v>
      </c>
      <c r="U178">
        <v>9900</v>
      </c>
      <c r="V178">
        <v>1857</v>
      </c>
    </row>
    <row r="179" spans="3:22" ht="12.75">
      <c r="C179" s="1">
        <v>83.67222222222223</v>
      </c>
      <c r="E179">
        <v>1.014635</v>
      </c>
      <c r="F179">
        <v>1.150136</v>
      </c>
      <c r="G179">
        <v>1.139066</v>
      </c>
      <c r="J179" s="1">
        <v>83.67222222222223</v>
      </c>
      <c r="K179">
        <v>64</v>
      </c>
      <c r="L179">
        <v>140</v>
      </c>
      <c r="M179">
        <v>24020</v>
      </c>
      <c r="N179">
        <v>7.7</v>
      </c>
      <c r="O179">
        <v>3500</v>
      </c>
      <c r="Q179" s="1">
        <v>83.67222222222223</v>
      </c>
      <c r="R179">
        <v>2081</v>
      </c>
      <c r="S179">
        <v>59</v>
      </c>
      <c r="T179">
        <v>1034000</v>
      </c>
      <c r="U179">
        <v>11800</v>
      </c>
      <c r="V179">
        <v>1869</v>
      </c>
    </row>
    <row r="180" spans="3:22" ht="12.75">
      <c r="C180" s="1">
        <v>83.67291666666667</v>
      </c>
      <c r="E180">
        <v>1.07114</v>
      </c>
      <c r="F180">
        <v>1.157803</v>
      </c>
      <c r="J180" s="1">
        <v>83.67291666666667</v>
      </c>
      <c r="K180">
        <v>66</v>
      </c>
      <c r="L180">
        <v>145</v>
      </c>
      <c r="M180">
        <v>25000</v>
      </c>
      <c r="N180">
        <v>8.05</v>
      </c>
      <c r="O180">
        <v>3500</v>
      </c>
      <c r="Q180" s="1">
        <v>83.67291666666667</v>
      </c>
      <c r="R180">
        <v>2100</v>
      </c>
      <c r="S180">
        <v>56</v>
      </c>
      <c r="T180">
        <v>1120000</v>
      </c>
      <c r="U180">
        <v>11546</v>
      </c>
      <c r="V180">
        <v>1874</v>
      </c>
    </row>
    <row r="181" spans="3:22" ht="12.75">
      <c r="C181" s="1">
        <v>83.67361111111111</v>
      </c>
      <c r="J181" s="1">
        <v>83.67361111111111</v>
      </c>
      <c r="K181" t="s">
        <v>6</v>
      </c>
      <c r="L181" t="s">
        <v>6</v>
      </c>
      <c r="M181">
        <v>25000</v>
      </c>
      <c r="N181">
        <v>9.5</v>
      </c>
      <c r="O181" t="s">
        <v>6</v>
      </c>
      <c r="Q181" s="1">
        <v>83.67361111111111</v>
      </c>
      <c r="R181" t="s">
        <v>6</v>
      </c>
      <c r="S181">
        <v>55.5</v>
      </c>
      <c r="T181" t="s">
        <v>6</v>
      </c>
      <c r="U181">
        <v>12377</v>
      </c>
      <c r="V181">
        <v>1820</v>
      </c>
    </row>
    <row r="182" spans="3:22" ht="12.75">
      <c r="C182" s="1">
        <v>83.67430555555556</v>
      </c>
      <c r="J182" s="1">
        <v>83.67430555555556</v>
      </c>
      <c r="K182" t="s">
        <v>6</v>
      </c>
      <c r="L182" t="s">
        <v>6</v>
      </c>
      <c r="M182" t="s">
        <v>6</v>
      </c>
      <c r="N182" t="s">
        <v>6</v>
      </c>
      <c r="O182" t="s">
        <v>6</v>
      </c>
      <c r="Q182" s="1">
        <v>83.67430555555556</v>
      </c>
      <c r="R182" t="s">
        <v>6</v>
      </c>
      <c r="S182" t="s">
        <v>6</v>
      </c>
      <c r="T182" t="s">
        <v>6</v>
      </c>
      <c r="U182" t="s">
        <v>6</v>
      </c>
      <c r="V18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2.8515625" style="0" customWidth="1"/>
  </cols>
  <sheetData>
    <row r="1" ht="12.75">
      <c r="A1" s="2" t="s">
        <v>30</v>
      </c>
    </row>
    <row r="2" ht="12.75">
      <c r="AF2" s="2"/>
    </row>
    <row r="3" spans="3:45" ht="12.75">
      <c r="C3" s="2" t="s">
        <v>35</v>
      </c>
      <c r="D3" s="11" t="s">
        <v>34</v>
      </c>
      <c r="E3" s="11"/>
      <c r="R3" s="2" t="s">
        <v>43</v>
      </c>
      <c r="AC3" s="2" t="s">
        <v>83</v>
      </c>
      <c r="AE3" s="2" t="s">
        <v>87</v>
      </c>
      <c r="AF3" s="2" t="s">
        <v>89</v>
      </c>
      <c r="AS3" s="2"/>
    </row>
    <row r="4" spans="2:34" ht="12.75">
      <c r="B4" s="2" t="s">
        <v>32</v>
      </c>
      <c r="C4" s="2" t="s">
        <v>33</v>
      </c>
      <c r="D4" t="str">
        <f>data!V2</f>
        <v>rand/ton</v>
      </c>
      <c r="E4" s="2" t="s">
        <v>36</v>
      </c>
      <c r="J4" s="2" t="s">
        <v>41</v>
      </c>
      <c r="K4" s="2"/>
      <c r="L4" s="2"/>
      <c r="M4" s="2"/>
      <c r="N4" s="2"/>
      <c r="O4" s="2"/>
      <c r="P4" s="2"/>
      <c r="R4" s="2" t="s">
        <v>44</v>
      </c>
      <c r="T4" s="2" t="s">
        <v>47</v>
      </c>
      <c r="V4" s="2" t="s">
        <v>78</v>
      </c>
      <c r="AC4" s="2" t="s">
        <v>84</v>
      </c>
      <c r="AE4" s="2" t="s">
        <v>88</v>
      </c>
      <c r="AF4" s="2" t="s">
        <v>90</v>
      </c>
      <c r="AG4" s="2" t="s">
        <v>91</v>
      </c>
      <c r="AH4" s="2" t="s">
        <v>91</v>
      </c>
    </row>
    <row r="5" spans="1:34" ht="12.75">
      <c r="A5" s="2" t="s">
        <v>31</v>
      </c>
      <c r="B5" t="str">
        <f>data!F3</f>
        <v>CPIRSA2007</v>
      </c>
      <c r="C5" t="str">
        <f>data!N3</f>
        <v>ERRANDUS</v>
      </c>
      <c r="D5" t="str">
        <f>data!V3</f>
        <v>SAFEX spot</v>
      </c>
      <c r="G5" s="2" t="s">
        <v>37</v>
      </c>
      <c r="H5" s="2" t="s">
        <v>38</v>
      </c>
      <c r="J5" s="2" t="s">
        <v>42</v>
      </c>
      <c r="K5" s="2"/>
      <c r="L5" s="2"/>
      <c r="M5" s="2"/>
      <c r="N5" s="2"/>
      <c r="O5" s="2"/>
      <c r="P5" s="2"/>
      <c r="R5" s="5" t="s">
        <v>45</v>
      </c>
      <c r="S5" s="2" t="s">
        <v>46</v>
      </c>
      <c r="T5" s="2" t="s">
        <v>48</v>
      </c>
      <c r="U5" s="2" t="s">
        <v>49</v>
      </c>
      <c r="V5" s="2" t="s">
        <v>32</v>
      </c>
      <c r="AC5" s="2" t="s">
        <v>85</v>
      </c>
      <c r="AG5" s="2" t="s">
        <v>92</v>
      </c>
      <c r="AH5" s="2" t="s">
        <v>93</v>
      </c>
    </row>
    <row r="6" spans="1:35" ht="12.75">
      <c r="A6" s="1">
        <v>83.08402777777778</v>
      </c>
      <c r="B6" s="4">
        <f>data!F4</f>
        <v>0.446123</v>
      </c>
      <c r="C6" s="4">
        <f>data!N4</f>
        <v>3.41</v>
      </c>
      <c r="D6">
        <f>data!V4</f>
        <v>550</v>
      </c>
      <c r="E6" s="3">
        <f>D6/C6</f>
        <v>161.29032258064515</v>
      </c>
      <c r="G6">
        <v>1994</v>
      </c>
      <c r="H6">
        <v>1</v>
      </c>
      <c r="J6">
        <f>D6/B6</f>
        <v>1232.8438569632142</v>
      </c>
      <c r="R6">
        <v>1</v>
      </c>
      <c r="S6">
        <f>R6*R6</f>
        <v>1</v>
      </c>
      <c r="T6">
        <f>LOG(J6)</f>
        <v>3.0909080754981053</v>
      </c>
      <c r="U6">
        <f>LOG(D6)</f>
        <v>2.7403626894942437</v>
      </c>
      <c r="V6">
        <f>LOG(B6)</f>
        <v>-0.35054538600386126</v>
      </c>
      <c r="AC6" t="e">
        <v>#N/A</v>
      </c>
      <c r="AD6" s="10" t="s">
        <v>86</v>
      </c>
      <c r="AH6">
        <f>AG18</f>
        <v>105.29278941490305</v>
      </c>
      <c r="AI6" s="2" t="s">
        <v>94</v>
      </c>
    </row>
    <row r="7" spans="1:35" ht="12.75">
      <c r="A7" s="1">
        <v>83.08472222222223</v>
      </c>
      <c r="B7" s="4">
        <f>data!F5</f>
        <v>0.446123</v>
      </c>
      <c r="C7" s="4">
        <f>data!N5</f>
        <v>3.45</v>
      </c>
      <c r="D7">
        <f>data!V5</f>
        <v>550</v>
      </c>
      <c r="E7" s="3">
        <f aca="true" t="shared" si="0" ref="E7:E70">D7/C7</f>
        <v>159.42028985507247</v>
      </c>
      <c r="H7">
        <v>2</v>
      </c>
      <c r="J7">
        <f aca="true" t="shared" si="1" ref="J7:J70">D7/B7</f>
        <v>1232.8438569632142</v>
      </c>
      <c r="R7">
        <f>1+R6</f>
        <v>2</v>
      </c>
      <c r="S7">
        <f aca="true" t="shared" si="2" ref="S7:S70">R7*R7</f>
        <v>4</v>
      </c>
      <c r="T7">
        <f aca="true" t="shared" si="3" ref="T7:T70">LOG(J7)</f>
        <v>3.0909080754981053</v>
      </c>
      <c r="U7">
        <f aca="true" t="shared" si="4" ref="U7:U70">LOG(D7)</f>
        <v>2.7403626894942437</v>
      </c>
      <c r="V7">
        <f aca="true" t="shared" si="5" ref="V7:V70">LOG(B7)</f>
        <v>-0.35054538600386126</v>
      </c>
      <c r="AC7" t="e">
        <v>#N/A</v>
      </c>
      <c r="AD7" s="10" t="s">
        <v>86</v>
      </c>
      <c r="AH7">
        <f>AG19</f>
        <v>101.03393987251417</v>
      </c>
      <c r="AI7" s="2" t="s">
        <v>95</v>
      </c>
    </row>
    <row r="8" spans="1:35" ht="12.75">
      <c r="A8" s="1">
        <v>83.08541666666666</v>
      </c>
      <c r="B8" s="4">
        <f>data!F6</f>
        <v>0.453093</v>
      </c>
      <c r="C8" s="4">
        <f>data!N6</f>
        <v>3.46</v>
      </c>
      <c r="D8">
        <f>data!V6</f>
        <v>550</v>
      </c>
      <c r="E8" s="3">
        <f t="shared" si="0"/>
        <v>158.95953757225433</v>
      </c>
      <c r="H8">
        <v>3</v>
      </c>
      <c r="J8">
        <f t="shared" si="1"/>
        <v>1213.8788284082957</v>
      </c>
      <c r="R8">
        <f aca="true" t="shared" si="6" ref="R8:R71">1+R7</f>
        <v>3</v>
      </c>
      <c r="S8">
        <f t="shared" si="2"/>
        <v>9</v>
      </c>
      <c r="T8">
        <f t="shared" si="3"/>
        <v>3.0841753368380256</v>
      </c>
      <c r="U8">
        <f t="shared" si="4"/>
        <v>2.7403626894942437</v>
      </c>
      <c r="V8">
        <f t="shared" si="5"/>
        <v>-0.343812647343782</v>
      </c>
      <c r="AC8" t="e">
        <v>#N/A</v>
      </c>
      <c r="AD8" s="10" t="s">
        <v>86</v>
      </c>
      <c r="AH8">
        <f>AG20</f>
        <v>102.22214815839236</v>
      </c>
      <c r="AI8" s="2" t="s">
        <v>96</v>
      </c>
    </row>
    <row r="9" spans="1:35" ht="12.75">
      <c r="A9" s="1">
        <v>83.08611111111111</v>
      </c>
      <c r="B9" s="4">
        <f>data!F7</f>
        <v>0.453093</v>
      </c>
      <c r="C9" s="4">
        <f>data!N7</f>
        <v>3.58</v>
      </c>
      <c r="D9">
        <f>data!V7</f>
        <v>550</v>
      </c>
      <c r="E9" s="3">
        <f t="shared" si="0"/>
        <v>153.6312849162011</v>
      </c>
      <c r="H9">
        <v>4</v>
      </c>
      <c r="J9">
        <f t="shared" si="1"/>
        <v>1213.8788284082957</v>
      </c>
      <c r="R9">
        <f t="shared" si="6"/>
        <v>4</v>
      </c>
      <c r="S9">
        <f t="shared" si="2"/>
        <v>16</v>
      </c>
      <c r="T9">
        <f t="shared" si="3"/>
        <v>3.0841753368380256</v>
      </c>
      <c r="U9">
        <f t="shared" si="4"/>
        <v>2.7403626894942437</v>
      </c>
      <c r="V9">
        <f t="shared" si="5"/>
        <v>-0.343812647343782</v>
      </c>
      <c r="AC9" t="e">
        <v>#N/A</v>
      </c>
      <c r="AD9" s="10" t="s">
        <v>86</v>
      </c>
      <c r="AH9">
        <f>AG21</f>
        <v>98.97008420227264</v>
      </c>
      <c r="AI9" s="2" t="s">
        <v>97</v>
      </c>
    </row>
    <row r="10" spans="1:35" ht="12.75">
      <c r="A10" s="1">
        <v>83.08680555555556</v>
      </c>
      <c r="B10" s="4">
        <f>data!F8</f>
        <v>0.453093</v>
      </c>
      <c r="C10" s="4">
        <f>data!N8</f>
        <v>3.64</v>
      </c>
      <c r="D10">
        <f>data!V8</f>
        <v>520</v>
      </c>
      <c r="E10" s="3">
        <f t="shared" si="0"/>
        <v>142.85714285714286</v>
      </c>
      <c r="H10">
        <v>5</v>
      </c>
      <c r="J10">
        <f t="shared" si="1"/>
        <v>1147.6672559496615</v>
      </c>
      <c r="R10">
        <f t="shared" si="6"/>
        <v>5</v>
      </c>
      <c r="S10">
        <f t="shared" si="2"/>
        <v>25</v>
      </c>
      <c r="T10">
        <f t="shared" si="3"/>
        <v>3.059815990978581</v>
      </c>
      <c r="U10">
        <f t="shared" si="4"/>
        <v>2.716003343634799</v>
      </c>
      <c r="V10">
        <f t="shared" si="5"/>
        <v>-0.343812647343782</v>
      </c>
      <c r="AC10" t="e">
        <v>#N/A</v>
      </c>
      <c r="AD10" s="10" t="s">
        <v>86</v>
      </c>
      <c r="AH10">
        <f>AG22</f>
        <v>97.80462526138011</v>
      </c>
      <c r="AI10" s="2" t="s">
        <v>98</v>
      </c>
    </row>
    <row r="11" spans="1:35" ht="12.75">
      <c r="A11" s="1">
        <v>83.0875</v>
      </c>
      <c r="B11" s="4">
        <f>data!F9</f>
        <v>0.460064</v>
      </c>
      <c r="C11" s="4">
        <f>data!N9</f>
        <v>3.63</v>
      </c>
      <c r="D11">
        <f>data!V9</f>
        <v>520</v>
      </c>
      <c r="E11" s="3">
        <f t="shared" si="0"/>
        <v>143.25068870523415</v>
      </c>
      <c r="H11">
        <v>6</v>
      </c>
      <c r="J11">
        <f t="shared" si="1"/>
        <v>1130.2775266049941</v>
      </c>
      <c r="R11">
        <f t="shared" si="6"/>
        <v>6</v>
      </c>
      <c r="S11">
        <f t="shared" si="2"/>
        <v>36</v>
      </c>
      <c r="T11">
        <f t="shared" si="3"/>
        <v>3.0531850925761237</v>
      </c>
      <c r="U11">
        <f t="shared" si="4"/>
        <v>2.716003343634799</v>
      </c>
      <c r="V11">
        <f t="shared" si="5"/>
        <v>-0.3371817489413247</v>
      </c>
      <c r="AC11" t="e">
        <v>#N/A</v>
      </c>
      <c r="AD11">
        <f>AVERAGE(D11:D22)</f>
        <v>535.8333333333334</v>
      </c>
      <c r="AE11">
        <f>D11/AD11*100</f>
        <v>97.04510108864696</v>
      </c>
      <c r="AF11">
        <f aca="true" t="shared" si="7" ref="AF11:AF22">AVERAGE(AE11,AE23,AE35,AE47,AE59,AE71,AE83,AE95,AE107,AE119,AE131,AE143,AE155,AE167)</f>
        <v>93.7278978145411</v>
      </c>
      <c r="AG11">
        <f aca="true" t="shared" si="8" ref="AG11:AG23">AF11*1200/AF$23</f>
        <v>96.75886169928285</v>
      </c>
      <c r="AH11">
        <f aca="true" t="shared" si="9" ref="AH11:AH17">AG11</f>
        <v>96.75886169928285</v>
      </c>
      <c r="AI11" s="2" t="s">
        <v>99</v>
      </c>
    </row>
    <row r="12" spans="1:35" ht="12.75">
      <c r="A12" s="1">
        <v>83.08819444444444</v>
      </c>
      <c r="B12" s="4">
        <f>data!F10</f>
        <v>0.467035</v>
      </c>
      <c r="C12" s="4">
        <f>data!N10</f>
        <v>3.67</v>
      </c>
      <c r="D12">
        <f>data!V10</f>
        <v>520</v>
      </c>
      <c r="E12" s="3">
        <f t="shared" si="0"/>
        <v>141.68937329700273</v>
      </c>
      <c r="H12">
        <v>7</v>
      </c>
      <c r="J12">
        <f t="shared" si="1"/>
        <v>1113.4069181110624</v>
      </c>
      <c r="R12">
        <f t="shared" si="6"/>
        <v>7</v>
      </c>
      <c r="S12">
        <f t="shared" si="2"/>
        <v>49</v>
      </c>
      <c r="T12">
        <f t="shared" si="3"/>
        <v>3.0466539154513628</v>
      </c>
      <c r="U12">
        <f t="shared" si="4"/>
        <v>2.716003343634799</v>
      </c>
      <c r="V12">
        <f t="shared" si="5"/>
        <v>-0.3306505718165636</v>
      </c>
      <c r="AC12" t="e">
        <v>#N/A</v>
      </c>
      <c r="AD12">
        <f aca="true" t="shared" si="10" ref="AD12:AD75">AVERAGE(D12:D23)</f>
        <v>551.6666666666666</v>
      </c>
      <c r="AE12">
        <f aca="true" t="shared" si="11" ref="AE12:AE75">D12/AD12*100</f>
        <v>94.25981873111783</v>
      </c>
      <c r="AF12">
        <f t="shared" si="7"/>
        <v>92.77238930328076</v>
      </c>
      <c r="AG12">
        <f t="shared" si="8"/>
        <v>95.77245404425932</v>
      </c>
      <c r="AH12">
        <f t="shared" si="9"/>
        <v>95.77245404425932</v>
      </c>
      <c r="AI12" s="2" t="s">
        <v>100</v>
      </c>
    </row>
    <row r="13" spans="1:35" ht="12.75">
      <c r="A13" s="1">
        <v>83.08888888888889</v>
      </c>
      <c r="B13" s="4">
        <f>data!F11</f>
        <v>0.474005</v>
      </c>
      <c r="C13" s="4">
        <f>data!N11</f>
        <v>3.6</v>
      </c>
      <c r="D13">
        <f>data!V11</f>
        <v>520</v>
      </c>
      <c r="E13" s="3">
        <f t="shared" si="0"/>
        <v>144.44444444444443</v>
      </c>
      <c r="H13">
        <v>8</v>
      </c>
      <c r="J13">
        <f t="shared" si="1"/>
        <v>1097.0348414046266</v>
      </c>
      <c r="R13">
        <f t="shared" si="6"/>
        <v>8</v>
      </c>
      <c r="S13">
        <f t="shared" si="2"/>
        <v>64</v>
      </c>
      <c r="T13">
        <f t="shared" si="3"/>
        <v>3.0402204208194554</v>
      </c>
      <c r="U13">
        <f t="shared" si="4"/>
        <v>2.716003343634799</v>
      </c>
      <c r="V13">
        <f t="shared" si="5"/>
        <v>-0.3242170771846561</v>
      </c>
      <c r="AC13" t="e">
        <v>#N/A</v>
      </c>
      <c r="AD13">
        <f t="shared" si="10"/>
        <v>567.5</v>
      </c>
      <c r="AE13">
        <f t="shared" si="11"/>
        <v>91.62995594713657</v>
      </c>
      <c r="AF13">
        <f t="shared" si="7"/>
        <v>93.30560439638954</v>
      </c>
      <c r="AG13">
        <f t="shared" si="8"/>
        <v>96.32291219656068</v>
      </c>
      <c r="AH13">
        <f t="shared" si="9"/>
        <v>96.32291219656068</v>
      </c>
      <c r="AI13" s="2" t="s">
        <v>101</v>
      </c>
    </row>
    <row r="14" spans="1:35" ht="12.75">
      <c r="A14" s="1">
        <v>83.08958333333334</v>
      </c>
      <c r="B14" s="4">
        <f>data!F12</f>
        <v>0.480976</v>
      </c>
      <c r="C14" s="4">
        <f>data!N12</f>
        <v>3.56</v>
      </c>
      <c r="D14">
        <f>data!V12</f>
        <v>520</v>
      </c>
      <c r="E14" s="3">
        <f t="shared" si="0"/>
        <v>146.06741573033707</v>
      </c>
      <c r="H14">
        <v>9</v>
      </c>
      <c r="J14">
        <f t="shared" si="1"/>
        <v>1081.1350254482552</v>
      </c>
      <c r="R14">
        <f t="shared" si="6"/>
        <v>9</v>
      </c>
      <c r="S14">
        <f t="shared" si="2"/>
        <v>81</v>
      </c>
      <c r="T14">
        <f t="shared" si="3"/>
        <v>3.0338799373807372</v>
      </c>
      <c r="U14">
        <f t="shared" si="4"/>
        <v>2.716003343634799</v>
      </c>
      <c r="V14">
        <f t="shared" si="5"/>
        <v>-0.317876593745938</v>
      </c>
      <c r="AC14" t="e">
        <v>#N/A</v>
      </c>
      <c r="AD14">
        <f t="shared" si="10"/>
        <v>583.3333333333334</v>
      </c>
      <c r="AE14">
        <f t="shared" si="11"/>
        <v>89.14285714285714</v>
      </c>
      <c r="AF14">
        <f t="shared" si="7"/>
        <v>95.63350978569852</v>
      </c>
      <c r="AG14">
        <f t="shared" si="8"/>
        <v>98.72609716992746</v>
      </c>
      <c r="AH14">
        <f t="shared" si="9"/>
        <v>98.72609716992746</v>
      </c>
      <c r="AI14" s="2" t="s">
        <v>102</v>
      </c>
    </row>
    <row r="15" spans="1:35" ht="12.75">
      <c r="A15" s="1">
        <v>83.09027777777779</v>
      </c>
      <c r="B15" s="4">
        <f>data!F13</f>
        <v>0.480976</v>
      </c>
      <c r="C15" s="4">
        <f>data!N13</f>
        <v>3.54</v>
      </c>
      <c r="D15">
        <f>data!V13</f>
        <v>520</v>
      </c>
      <c r="E15" s="3">
        <f t="shared" si="0"/>
        <v>146.89265536723164</v>
      </c>
      <c r="H15">
        <v>10</v>
      </c>
      <c r="J15">
        <f t="shared" si="1"/>
        <v>1081.1350254482552</v>
      </c>
      <c r="R15">
        <f t="shared" si="6"/>
        <v>10</v>
      </c>
      <c r="S15">
        <f t="shared" si="2"/>
        <v>100</v>
      </c>
      <c r="T15">
        <f t="shared" si="3"/>
        <v>3.0338799373807372</v>
      </c>
      <c r="U15">
        <f t="shared" si="4"/>
        <v>2.716003343634799</v>
      </c>
      <c r="V15">
        <f t="shared" si="5"/>
        <v>-0.317876593745938</v>
      </c>
      <c r="AC15" t="e">
        <v>#N/A</v>
      </c>
      <c r="AD15">
        <f t="shared" si="10"/>
        <v>599.1666666666666</v>
      </c>
      <c r="AE15">
        <f t="shared" si="11"/>
        <v>86.78720445062588</v>
      </c>
      <c r="AF15">
        <f t="shared" si="7"/>
        <v>95.70312496267546</v>
      </c>
      <c r="AG15">
        <f t="shared" si="8"/>
        <v>98.79796355590587</v>
      </c>
      <c r="AH15">
        <f t="shared" si="9"/>
        <v>98.79796355590587</v>
      </c>
      <c r="AI15" s="2" t="s">
        <v>103</v>
      </c>
    </row>
    <row r="16" spans="1:35" ht="12.75">
      <c r="A16" s="1">
        <v>83.09097222222222</v>
      </c>
      <c r="B16" s="4">
        <f>data!F14</f>
        <v>0.480976</v>
      </c>
      <c r="C16" s="4">
        <f>data!N14</f>
        <v>3.53</v>
      </c>
      <c r="D16">
        <f>data!V14</f>
        <v>520</v>
      </c>
      <c r="E16" s="3">
        <f t="shared" si="0"/>
        <v>147.3087818696884</v>
      </c>
      <c r="H16">
        <v>11</v>
      </c>
      <c r="J16">
        <f t="shared" si="1"/>
        <v>1081.1350254482552</v>
      </c>
      <c r="R16">
        <f t="shared" si="6"/>
        <v>11</v>
      </c>
      <c r="S16">
        <f t="shared" si="2"/>
        <v>121</v>
      </c>
      <c r="T16">
        <f t="shared" si="3"/>
        <v>3.0338799373807372</v>
      </c>
      <c r="U16">
        <f t="shared" si="4"/>
        <v>2.716003343634799</v>
      </c>
      <c r="V16">
        <f t="shared" si="5"/>
        <v>-0.317876593745938</v>
      </c>
      <c r="AC16" t="e">
        <v>#N/A</v>
      </c>
      <c r="AD16">
        <f t="shared" si="10"/>
        <v>615</v>
      </c>
      <c r="AE16">
        <f t="shared" si="11"/>
        <v>84.5528455284553</v>
      </c>
      <c r="AF16">
        <f t="shared" si="7"/>
        <v>99.62951547567913</v>
      </c>
      <c r="AG16">
        <f t="shared" si="8"/>
        <v>102.8513253135421</v>
      </c>
      <c r="AH16">
        <f t="shared" si="9"/>
        <v>102.8513253135421</v>
      </c>
      <c r="AI16" s="2" t="s">
        <v>104</v>
      </c>
    </row>
    <row r="17" spans="1:35" ht="12.75">
      <c r="A17" s="1">
        <v>83.09166666666667</v>
      </c>
      <c r="B17" s="4">
        <f>data!F15</f>
        <v>0.480976</v>
      </c>
      <c r="C17" s="4">
        <f>data!N15</f>
        <v>3.56</v>
      </c>
      <c r="D17">
        <f>data!V15</f>
        <v>520</v>
      </c>
      <c r="E17" s="3">
        <f t="shared" si="0"/>
        <v>146.06741573033707</v>
      </c>
      <c r="H17">
        <v>12</v>
      </c>
      <c r="J17">
        <f t="shared" si="1"/>
        <v>1081.1350254482552</v>
      </c>
      <c r="R17">
        <f t="shared" si="6"/>
        <v>12</v>
      </c>
      <c r="S17">
        <f t="shared" si="2"/>
        <v>144</v>
      </c>
      <c r="T17">
        <f t="shared" si="3"/>
        <v>3.0338799373807372</v>
      </c>
      <c r="U17">
        <f t="shared" si="4"/>
        <v>2.716003343634799</v>
      </c>
      <c r="V17">
        <f t="shared" si="5"/>
        <v>-0.317876593745938</v>
      </c>
      <c r="AC17">
        <f aca="true" t="shared" si="12" ref="AC17:AC48">AVERAGE(D6:D17)</f>
        <v>530</v>
      </c>
      <c r="AD17">
        <f t="shared" si="10"/>
        <v>630.8333333333334</v>
      </c>
      <c r="AE17">
        <f t="shared" si="11"/>
        <v>82.43064729194187</v>
      </c>
      <c r="AF17">
        <f t="shared" si="7"/>
        <v>102.1436862565433</v>
      </c>
      <c r="AG17">
        <f t="shared" si="8"/>
        <v>105.44679911105933</v>
      </c>
      <c r="AH17">
        <f t="shared" si="9"/>
        <v>105.44679911105933</v>
      </c>
      <c r="AI17" s="2" t="s">
        <v>105</v>
      </c>
    </row>
    <row r="18" spans="1:33" ht="12.75">
      <c r="A18" s="1">
        <v>83.12569444444445</v>
      </c>
      <c r="B18" s="4">
        <f>data!F16</f>
        <v>0.487947</v>
      </c>
      <c r="C18" s="4">
        <f>data!N16</f>
        <v>3.54</v>
      </c>
      <c r="D18">
        <f>data!V16</f>
        <v>520</v>
      </c>
      <c r="E18" s="3">
        <f t="shared" si="0"/>
        <v>146.89265536723164</v>
      </c>
      <c r="G18">
        <v>1995</v>
      </c>
      <c r="H18">
        <v>1</v>
      </c>
      <c r="J18">
        <f t="shared" si="1"/>
        <v>1065.689511360865</v>
      </c>
      <c r="R18">
        <f t="shared" si="6"/>
        <v>13</v>
      </c>
      <c r="S18">
        <f t="shared" si="2"/>
        <v>169</v>
      </c>
      <c r="T18">
        <f t="shared" si="3"/>
        <v>3.0276306914221767</v>
      </c>
      <c r="U18">
        <f t="shared" si="4"/>
        <v>2.716003343634799</v>
      </c>
      <c r="V18">
        <f t="shared" si="5"/>
        <v>-0.31162734778737733</v>
      </c>
      <c r="AC18">
        <f t="shared" si="12"/>
        <v>527.5</v>
      </c>
      <c r="AD18">
        <f t="shared" si="10"/>
        <v>646.6666666666666</v>
      </c>
      <c r="AE18">
        <f t="shared" si="11"/>
        <v>80.41237113402062</v>
      </c>
      <c r="AF18">
        <f t="shared" si="7"/>
        <v>101.99450090224835</v>
      </c>
      <c r="AG18">
        <f t="shared" si="8"/>
        <v>105.29278941490305</v>
      </c>
    </row>
    <row r="19" spans="1:33" ht="12.75">
      <c r="A19" s="1">
        <v>83.12638888888888</v>
      </c>
      <c r="B19" s="4">
        <f>data!F17</f>
        <v>0.494917</v>
      </c>
      <c r="C19" s="4">
        <f>data!N17</f>
        <v>3.56</v>
      </c>
      <c r="D19">
        <f>data!V17</f>
        <v>520</v>
      </c>
      <c r="E19" s="3">
        <f t="shared" si="0"/>
        <v>146.06741573033707</v>
      </c>
      <c r="H19">
        <v>2</v>
      </c>
      <c r="J19">
        <f t="shared" si="1"/>
        <v>1050.6812253367737</v>
      </c>
      <c r="R19">
        <f t="shared" si="6"/>
        <v>14</v>
      </c>
      <c r="S19">
        <f t="shared" si="2"/>
        <v>196</v>
      </c>
      <c r="T19">
        <f t="shared" si="3"/>
        <v>3.0214709719020614</v>
      </c>
      <c r="U19">
        <f t="shared" si="4"/>
        <v>2.716003343634799</v>
      </c>
      <c r="V19">
        <f t="shared" si="5"/>
        <v>-0.30546762826726215</v>
      </c>
      <c r="AC19">
        <f t="shared" si="12"/>
        <v>525</v>
      </c>
      <c r="AD19">
        <f t="shared" si="10"/>
        <v>662.5</v>
      </c>
      <c r="AE19">
        <f t="shared" si="11"/>
        <v>78.49056603773586</v>
      </c>
      <c r="AF19">
        <f t="shared" si="7"/>
        <v>97.8690594935108</v>
      </c>
      <c r="AG19">
        <f t="shared" si="8"/>
        <v>101.03393987251417</v>
      </c>
    </row>
    <row r="20" spans="1:33" ht="12.75">
      <c r="A20" s="1">
        <v>83.12708333333333</v>
      </c>
      <c r="B20" s="4">
        <f>data!F18</f>
        <v>0.494917</v>
      </c>
      <c r="C20" s="4">
        <f>data!N18</f>
        <v>3.6</v>
      </c>
      <c r="D20">
        <f>data!V18</f>
        <v>520</v>
      </c>
      <c r="E20" s="3">
        <f t="shared" si="0"/>
        <v>144.44444444444443</v>
      </c>
      <c r="H20">
        <v>3</v>
      </c>
      <c r="J20">
        <f t="shared" si="1"/>
        <v>1050.6812253367737</v>
      </c>
      <c r="R20">
        <f t="shared" si="6"/>
        <v>15</v>
      </c>
      <c r="S20">
        <f t="shared" si="2"/>
        <v>225</v>
      </c>
      <c r="T20">
        <f t="shared" si="3"/>
        <v>3.0214709719020614</v>
      </c>
      <c r="U20">
        <f t="shared" si="4"/>
        <v>2.716003343634799</v>
      </c>
      <c r="V20">
        <f t="shared" si="5"/>
        <v>-0.30546762826726215</v>
      </c>
      <c r="AC20">
        <f t="shared" si="12"/>
        <v>522.5</v>
      </c>
      <c r="AD20">
        <f t="shared" si="10"/>
        <v>678.3333333333334</v>
      </c>
      <c r="AE20">
        <f t="shared" si="11"/>
        <v>76.65847665847666</v>
      </c>
      <c r="AF20">
        <f t="shared" si="7"/>
        <v>99.02004724641868</v>
      </c>
      <c r="AG20">
        <f t="shared" si="8"/>
        <v>102.22214815839236</v>
      </c>
    </row>
    <row r="21" spans="1:33" ht="12.75">
      <c r="A21" s="1">
        <v>83.12777777777778</v>
      </c>
      <c r="B21" s="4">
        <f>data!F19</f>
        <v>0.501888</v>
      </c>
      <c r="C21" s="4">
        <f>data!N19</f>
        <v>3.6</v>
      </c>
      <c r="D21">
        <f>data!V19</f>
        <v>520</v>
      </c>
      <c r="E21" s="3">
        <f t="shared" si="0"/>
        <v>144.44444444444443</v>
      </c>
      <c r="H21">
        <v>4</v>
      </c>
      <c r="J21">
        <f t="shared" si="1"/>
        <v>1036.0877327212445</v>
      </c>
      <c r="R21">
        <f t="shared" si="6"/>
        <v>16</v>
      </c>
      <c r="S21">
        <f t="shared" si="2"/>
        <v>256</v>
      </c>
      <c r="T21">
        <f t="shared" si="3"/>
        <v>3.015396531686724</v>
      </c>
      <c r="U21">
        <f t="shared" si="4"/>
        <v>2.716003343634799</v>
      </c>
      <c r="V21">
        <f t="shared" si="5"/>
        <v>-0.2993931880519249</v>
      </c>
      <c r="AC21">
        <f t="shared" si="12"/>
        <v>520</v>
      </c>
      <c r="AD21">
        <f t="shared" si="10"/>
        <v>705</v>
      </c>
      <c r="AE21">
        <f t="shared" si="11"/>
        <v>73.75886524822694</v>
      </c>
      <c r="AF21">
        <f t="shared" si="7"/>
        <v>95.86985394306154</v>
      </c>
      <c r="AG21">
        <f t="shared" si="8"/>
        <v>98.97008420227264</v>
      </c>
    </row>
    <row r="22" spans="1:33" ht="12.75">
      <c r="A22" s="1">
        <v>83.12847222222221</v>
      </c>
      <c r="B22" s="4">
        <f>data!F20</f>
        <v>0.508859</v>
      </c>
      <c r="C22" s="4">
        <f>data!N20</f>
        <v>3.66</v>
      </c>
      <c r="D22">
        <f>data!V20</f>
        <v>710</v>
      </c>
      <c r="E22" s="3">
        <f t="shared" si="0"/>
        <v>193.98907103825135</v>
      </c>
      <c r="H22">
        <v>5</v>
      </c>
      <c r="J22">
        <f t="shared" si="1"/>
        <v>1395.2784563110804</v>
      </c>
      <c r="R22">
        <f t="shared" si="6"/>
        <v>17</v>
      </c>
      <c r="S22">
        <f t="shared" si="2"/>
        <v>289</v>
      </c>
      <c r="T22">
        <f t="shared" si="3"/>
        <v>3.1446608885926426</v>
      </c>
      <c r="U22">
        <f t="shared" si="4"/>
        <v>2.8512583487190755</v>
      </c>
      <c r="V22">
        <f t="shared" si="5"/>
        <v>-0.2934025398735672</v>
      </c>
      <c r="AC22">
        <f t="shared" si="12"/>
        <v>535.8333333333334</v>
      </c>
      <c r="AD22">
        <f t="shared" si="10"/>
        <v>730</v>
      </c>
      <c r="AE22">
        <f t="shared" si="11"/>
        <v>97.26027397260275</v>
      </c>
      <c r="AF22">
        <f t="shared" si="7"/>
        <v>94.74090291366112</v>
      </c>
      <c r="AG22">
        <f t="shared" si="8"/>
        <v>97.80462526138011</v>
      </c>
    </row>
    <row r="23" spans="1:33" ht="12.75">
      <c r="A23" s="1">
        <v>83.12916666666666</v>
      </c>
      <c r="B23" s="4">
        <f>data!F21</f>
        <v>0.501888</v>
      </c>
      <c r="C23" s="4">
        <f>data!N21</f>
        <v>3.66</v>
      </c>
      <c r="D23">
        <f>data!V21</f>
        <v>710</v>
      </c>
      <c r="E23" s="3">
        <f t="shared" si="0"/>
        <v>193.98907103825135</v>
      </c>
      <c r="H23">
        <v>6</v>
      </c>
      <c r="J23">
        <f t="shared" si="1"/>
        <v>1414.6582504463147</v>
      </c>
      <c r="R23">
        <f t="shared" si="6"/>
        <v>18</v>
      </c>
      <c r="S23">
        <f t="shared" si="2"/>
        <v>324</v>
      </c>
      <c r="T23">
        <f t="shared" si="3"/>
        <v>3.150651536771</v>
      </c>
      <c r="U23">
        <f t="shared" si="4"/>
        <v>2.8512583487190755</v>
      </c>
      <c r="V23">
        <f t="shared" si="5"/>
        <v>-0.2993931880519249</v>
      </c>
      <c r="AC23">
        <f t="shared" si="12"/>
        <v>551.6666666666666</v>
      </c>
      <c r="AD23">
        <f t="shared" si="10"/>
        <v>735</v>
      </c>
      <c r="AE23">
        <f t="shared" si="11"/>
        <v>96.5986394557823</v>
      </c>
      <c r="AF23">
        <f>SUM(AF11:AF22)</f>
        <v>1162.4100924937084</v>
      </c>
      <c r="AG23">
        <f t="shared" si="8"/>
        <v>1200</v>
      </c>
    </row>
    <row r="24" spans="1:31" ht="12.75">
      <c r="A24" s="1">
        <v>83.12986111111111</v>
      </c>
      <c r="B24" s="4">
        <f>data!F22</f>
        <v>0.508859</v>
      </c>
      <c r="C24" s="4">
        <f>data!N22</f>
        <v>3.64</v>
      </c>
      <c r="D24">
        <f>data!V22</f>
        <v>710</v>
      </c>
      <c r="E24" s="3">
        <f t="shared" si="0"/>
        <v>195.05494505494505</v>
      </c>
      <c r="H24">
        <v>7</v>
      </c>
      <c r="J24">
        <f t="shared" si="1"/>
        <v>1395.2784563110804</v>
      </c>
      <c r="R24">
        <f t="shared" si="6"/>
        <v>19</v>
      </c>
      <c r="S24">
        <f t="shared" si="2"/>
        <v>361</v>
      </c>
      <c r="T24">
        <f t="shared" si="3"/>
        <v>3.1446608885926426</v>
      </c>
      <c r="U24">
        <f t="shared" si="4"/>
        <v>2.8512583487190755</v>
      </c>
      <c r="V24">
        <f t="shared" si="5"/>
        <v>-0.2934025398735672</v>
      </c>
      <c r="AC24">
        <f t="shared" si="12"/>
        <v>567.5</v>
      </c>
      <c r="AD24">
        <f t="shared" si="10"/>
        <v>735</v>
      </c>
      <c r="AE24">
        <f t="shared" si="11"/>
        <v>96.5986394557823</v>
      </c>
    </row>
    <row r="25" spans="1:31" ht="12.75">
      <c r="A25" s="1">
        <v>83.13055555555556</v>
      </c>
      <c r="B25" s="4">
        <f>data!F23</f>
        <v>0.508859</v>
      </c>
      <c r="C25" s="4">
        <f>data!N23</f>
        <v>3.64</v>
      </c>
      <c r="D25">
        <f>data!V23</f>
        <v>710</v>
      </c>
      <c r="E25" s="3">
        <f t="shared" si="0"/>
        <v>195.05494505494505</v>
      </c>
      <c r="H25">
        <v>8</v>
      </c>
      <c r="J25">
        <f t="shared" si="1"/>
        <v>1395.2784563110804</v>
      </c>
      <c r="R25">
        <f t="shared" si="6"/>
        <v>20</v>
      </c>
      <c r="S25">
        <f t="shared" si="2"/>
        <v>400</v>
      </c>
      <c r="T25">
        <f t="shared" si="3"/>
        <v>3.1446608885926426</v>
      </c>
      <c r="U25">
        <f t="shared" si="4"/>
        <v>2.8512583487190755</v>
      </c>
      <c r="V25">
        <f t="shared" si="5"/>
        <v>-0.2934025398735672</v>
      </c>
      <c r="AC25">
        <f t="shared" si="12"/>
        <v>583.3333333333334</v>
      </c>
      <c r="AD25">
        <f t="shared" si="10"/>
        <v>735</v>
      </c>
      <c r="AE25">
        <f t="shared" si="11"/>
        <v>96.5986394557823</v>
      </c>
    </row>
    <row r="26" spans="1:31" ht="12.75">
      <c r="A26" s="1">
        <v>83.13125</v>
      </c>
      <c r="B26" s="4">
        <f>data!F24</f>
        <v>0.508859</v>
      </c>
      <c r="C26" s="4">
        <f>data!N24</f>
        <v>3.66</v>
      </c>
      <c r="D26">
        <f>data!V24</f>
        <v>710</v>
      </c>
      <c r="E26" s="3">
        <f t="shared" si="0"/>
        <v>193.98907103825135</v>
      </c>
      <c r="H26">
        <v>9</v>
      </c>
      <c r="J26">
        <f t="shared" si="1"/>
        <v>1395.2784563110804</v>
      </c>
      <c r="R26">
        <f t="shared" si="6"/>
        <v>21</v>
      </c>
      <c r="S26">
        <f t="shared" si="2"/>
        <v>441</v>
      </c>
      <c r="T26">
        <f t="shared" si="3"/>
        <v>3.1446608885926426</v>
      </c>
      <c r="U26">
        <f t="shared" si="4"/>
        <v>2.8512583487190755</v>
      </c>
      <c r="V26">
        <f t="shared" si="5"/>
        <v>-0.2934025398735672</v>
      </c>
      <c r="AC26">
        <f t="shared" si="12"/>
        <v>599.1666666666666</v>
      </c>
      <c r="AD26">
        <f t="shared" si="10"/>
        <v>731.6666666666666</v>
      </c>
      <c r="AE26">
        <f t="shared" si="11"/>
        <v>97.03872437357631</v>
      </c>
    </row>
    <row r="27" spans="1:31" ht="12.75">
      <c r="A27" s="1">
        <v>83.13194444444444</v>
      </c>
      <c r="B27" s="4">
        <f>data!F25</f>
        <v>0.508859</v>
      </c>
      <c r="C27" s="4">
        <f>data!N25</f>
        <v>3.65</v>
      </c>
      <c r="D27">
        <f>data!V25</f>
        <v>710</v>
      </c>
      <c r="E27" s="3">
        <f t="shared" si="0"/>
        <v>194.5205479452055</v>
      </c>
      <c r="H27">
        <v>10</v>
      </c>
      <c r="J27">
        <f t="shared" si="1"/>
        <v>1395.2784563110804</v>
      </c>
      <c r="R27">
        <f t="shared" si="6"/>
        <v>22</v>
      </c>
      <c r="S27">
        <f t="shared" si="2"/>
        <v>484</v>
      </c>
      <c r="T27">
        <f t="shared" si="3"/>
        <v>3.1446608885926426</v>
      </c>
      <c r="U27">
        <f t="shared" si="4"/>
        <v>2.8512583487190755</v>
      </c>
      <c r="V27">
        <f t="shared" si="5"/>
        <v>-0.2934025398735672</v>
      </c>
      <c r="AC27">
        <f t="shared" si="12"/>
        <v>615</v>
      </c>
      <c r="AD27">
        <f t="shared" si="10"/>
        <v>730.8333333333334</v>
      </c>
      <c r="AE27">
        <f t="shared" si="11"/>
        <v>97.14937286202964</v>
      </c>
    </row>
    <row r="28" spans="1:31" ht="12.75">
      <c r="A28" s="1">
        <v>83.13263888888889</v>
      </c>
      <c r="B28" s="4">
        <f>data!F26</f>
        <v>0.515829</v>
      </c>
      <c r="C28" s="4">
        <f>data!N26</f>
        <v>3.65</v>
      </c>
      <c r="D28">
        <f>data!V26</f>
        <v>710</v>
      </c>
      <c r="E28" s="3">
        <f t="shared" si="0"/>
        <v>194.5205479452055</v>
      </c>
      <c r="H28">
        <v>11</v>
      </c>
      <c r="J28">
        <f t="shared" si="1"/>
        <v>1376.4251331352057</v>
      </c>
      <c r="R28">
        <f t="shared" si="6"/>
        <v>23</v>
      </c>
      <c r="S28">
        <f t="shared" si="2"/>
        <v>529</v>
      </c>
      <c r="T28">
        <f t="shared" si="3"/>
        <v>3.1387525941161973</v>
      </c>
      <c r="U28">
        <f t="shared" si="4"/>
        <v>2.8512583487190755</v>
      </c>
      <c r="V28">
        <f t="shared" si="5"/>
        <v>-0.2874942453971218</v>
      </c>
      <c r="AC28">
        <f t="shared" si="12"/>
        <v>630.8333333333334</v>
      </c>
      <c r="AD28">
        <f t="shared" si="10"/>
        <v>729.1666666666666</v>
      </c>
      <c r="AE28">
        <f t="shared" si="11"/>
        <v>97.37142857142858</v>
      </c>
    </row>
    <row r="29" spans="1:31" ht="12.75">
      <c r="A29" s="1">
        <v>83.13333333333334</v>
      </c>
      <c r="B29" s="4">
        <f>data!F27</f>
        <v>0.515829</v>
      </c>
      <c r="C29" s="4">
        <f>data!N27</f>
        <v>3.66</v>
      </c>
      <c r="D29">
        <f>data!V27</f>
        <v>710</v>
      </c>
      <c r="E29" s="3">
        <f t="shared" si="0"/>
        <v>193.98907103825135</v>
      </c>
      <c r="H29">
        <v>12</v>
      </c>
      <c r="J29">
        <f t="shared" si="1"/>
        <v>1376.4251331352057</v>
      </c>
      <c r="R29">
        <f t="shared" si="6"/>
        <v>24</v>
      </c>
      <c r="S29">
        <f t="shared" si="2"/>
        <v>576</v>
      </c>
      <c r="T29">
        <f t="shared" si="3"/>
        <v>3.1387525941161973</v>
      </c>
      <c r="U29">
        <f t="shared" si="4"/>
        <v>2.8512583487190755</v>
      </c>
      <c r="V29">
        <f t="shared" si="5"/>
        <v>-0.2874942453971218</v>
      </c>
      <c r="AC29">
        <f t="shared" si="12"/>
        <v>646.6666666666666</v>
      </c>
      <c r="AD29">
        <f t="shared" si="10"/>
        <v>725.8333333333334</v>
      </c>
      <c r="AE29">
        <f t="shared" si="11"/>
        <v>97.81859931113662</v>
      </c>
    </row>
    <row r="30" spans="1:31" ht="12.75">
      <c r="A30" s="1">
        <v>83.1673611111111</v>
      </c>
      <c r="B30" s="4">
        <f>data!F28</f>
        <v>0.5228</v>
      </c>
      <c r="C30" s="4">
        <f>data!N28</f>
        <v>3.64</v>
      </c>
      <c r="D30">
        <f>data!V28</f>
        <v>710</v>
      </c>
      <c r="E30" s="3">
        <f t="shared" si="0"/>
        <v>195.05494505494505</v>
      </c>
      <c r="G30">
        <v>1996</v>
      </c>
      <c r="H30">
        <v>1</v>
      </c>
      <c r="J30">
        <f t="shared" si="1"/>
        <v>1358.071920428462</v>
      </c>
      <c r="R30">
        <f t="shared" si="6"/>
        <v>25</v>
      </c>
      <c r="S30">
        <f t="shared" si="2"/>
        <v>625</v>
      </c>
      <c r="T30">
        <f t="shared" si="3"/>
        <v>3.1329227698105684</v>
      </c>
      <c r="U30">
        <f t="shared" si="4"/>
        <v>2.8512583487190755</v>
      </c>
      <c r="V30">
        <f t="shared" si="5"/>
        <v>-0.28166442109149326</v>
      </c>
      <c r="AC30">
        <f t="shared" si="12"/>
        <v>662.5</v>
      </c>
      <c r="AD30">
        <f t="shared" si="10"/>
        <v>723.3333333333334</v>
      </c>
      <c r="AE30">
        <f t="shared" si="11"/>
        <v>98.15668202764977</v>
      </c>
    </row>
    <row r="31" spans="1:36" ht="12.75">
      <c r="A31" s="1">
        <v>83.16805555555555</v>
      </c>
      <c r="B31" s="4">
        <f>data!F29</f>
        <v>0.5228</v>
      </c>
      <c r="C31" s="4">
        <f>data!N29</f>
        <v>3.74</v>
      </c>
      <c r="D31">
        <f>data!V29</f>
        <v>710</v>
      </c>
      <c r="E31" s="3">
        <f t="shared" si="0"/>
        <v>189.83957219251334</v>
      </c>
      <c r="H31">
        <v>2</v>
      </c>
      <c r="J31">
        <f t="shared" si="1"/>
        <v>1358.071920428462</v>
      </c>
      <c r="R31">
        <f t="shared" si="6"/>
        <v>26</v>
      </c>
      <c r="S31">
        <f t="shared" si="2"/>
        <v>676</v>
      </c>
      <c r="T31">
        <f t="shared" si="3"/>
        <v>3.1329227698105684</v>
      </c>
      <c r="U31">
        <f t="shared" si="4"/>
        <v>2.8512583487190755</v>
      </c>
      <c r="V31">
        <f t="shared" si="5"/>
        <v>-0.28166442109149326</v>
      </c>
      <c r="AC31">
        <f t="shared" si="12"/>
        <v>678.3333333333334</v>
      </c>
      <c r="AD31">
        <f t="shared" si="10"/>
        <v>719.1666666666666</v>
      </c>
      <c r="AE31">
        <f t="shared" si="11"/>
        <v>98.72537659327926</v>
      </c>
      <c r="AJ31" s="2" t="s">
        <v>106</v>
      </c>
    </row>
    <row r="32" spans="1:31" ht="12.75">
      <c r="A32" s="1">
        <v>83.16875</v>
      </c>
      <c r="B32" s="4">
        <f>data!F30</f>
        <v>0.529771</v>
      </c>
      <c r="C32" s="4">
        <f>data!N30</f>
        <v>3.93</v>
      </c>
      <c r="D32">
        <f>data!V30</f>
        <v>840</v>
      </c>
      <c r="E32" s="3">
        <f t="shared" si="0"/>
        <v>213.74045801526717</v>
      </c>
      <c r="H32">
        <v>3</v>
      </c>
      <c r="J32">
        <f t="shared" si="1"/>
        <v>1585.5907552508536</v>
      </c>
      <c r="R32">
        <f t="shared" si="6"/>
        <v>27</v>
      </c>
      <c r="S32">
        <f t="shared" si="2"/>
        <v>729</v>
      </c>
      <c r="T32">
        <f t="shared" si="3"/>
        <v>3.2001911050049454</v>
      </c>
      <c r="U32">
        <f t="shared" si="4"/>
        <v>2.9242792860618816</v>
      </c>
      <c r="V32">
        <f t="shared" si="5"/>
        <v>-0.2759118189430638</v>
      </c>
      <c r="AC32">
        <f t="shared" si="12"/>
        <v>705</v>
      </c>
      <c r="AD32">
        <f t="shared" si="10"/>
        <v>717.5</v>
      </c>
      <c r="AE32">
        <f t="shared" si="11"/>
        <v>117.07317073170731</v>
      </c>
    </row>
    <row r="33" spans="1:31" ht="12.75">
      <c r="A33" s="1">
        <v>83.16944444444444</v>
      </c>
      <c r="B33" s="4">
        <f>data!F31</f>
        <v>0.529771</v>
      </c>
      <c r="C33" s="4">
        <f>data!N31</f>
        <v>4.21</v>
      </c>
      <c r="D33">
        <f>data!V31</f>
        <v>820</v>
      </c>
      <c r="E33" s="3">
        <f t="shared" si="0"/>
        <v>194.77434679334917</v>
      </c>
      <c r="H33">
        <v>4</v>
      </c>
      <c r="J33">
        <f t="shared" si="1"/>
        <v>1547.8385944115475</v>
      </c>
      <c r="R33">
        <f t="shared" si="6"/>
        <v>28</v>
      </c>
      <c r="S33">
        <f t="shared" si="2"/>
        <v>784</v>
      </c>
      <c r="T33">
        <f t="shared" si="3"/>
        <v>3.1897256713267805</v>
      </c>
      <c r="U33">
        <f t="shared" si="4"/>
        <v>2.9138138523837167</v>
      </c>
      <c r="V33">
        <f t="shared" si="5"/>
        <v>-0.2759118189430638</v>
      </c>
      <c r="AC33">
        <f t="shared" si="12"/>
        <v>730</v>
      </c>
      <c r="AD33">
        <f t="shared" si="10"/>
        <v>705.8333333333334</v>
      </c>
      <c r="AE33">
        <f t="shared" si="11"/>
        <v>116.17473435655252</v>
      </c>
    </row>
    <row r="34" spans="1:31" ht="12.75">
      <c r="A34" s="1">
        <v>83.17013888888889</v>
      </c>
      <c r="B34" s="4">
        <f>data!F32</f>
        <v>0.536741</v>
      </c>
      <c r="C34" s="4">
        <f>data!N32</f>
        <v>4.37</v>
      </c>
      <c r="D34">
        <f>data!V32</f>
        <v>770</v>
      </c>
      <c r="E34" s="3">
        <f t="shared" si="0"/>
        <v>176.20137299771167</v>
      </c>
      <c r="H34">
        <v>5</v>
      </c>
      <c r="J34">
        <f t="shared" si="1"/>
        <v>1434.5839054590574</v>
      </c>
      <c r="R34">
        <f t="shared" si="6"/>
        <v>29</v>
      </c>
      <c r="S34">
        <f t="shared" si="2"/>
        <v>841</v>
      </c>
      <c r="T34">
        <f t="shared" si="3"/>
        <v>3.1567259541938775</v>
      </c>
      <c r="U34">
        <f t="shared" si="4"/>
        <v>2.886490725172482</v>
      </c>
      <c r="V34">
        <f t="shared" si="5"/>
        <v>-0.2702352290213957</v>
      </c>
      <c r="AC34">
        <f t="shared" si="12"/>
        <v>735</v>
      </c>
      <c r="AD34">
        <f t="shared" si="10"/>
        <v>693.3333333333334</v>
      </c>
      <c r="AE34">
        <f t="shared" si="11"/>
        <v>111.05769230769229</v>
      </c>
    </row>
    <row r="35" spans="1:31" ht="12.75">
      <c r="A35" s="1">
        <v>83.17083333333333</v>
      </c>
      <c r="B35" s="4">
        <f>data!F33</f>
        <v>0.536741</v>
      </c>
      <c r="C35" s="4">
        <f>data!N33</f>
        <v>4.35</v>
      </c>
      <c r="D35">
        <f>data!V33</f>
        <v>710</v>
      </c>
      <c r="E35" s="3">
        <f t="shared" si="0"/>
        <v>163.2183908045977</v>
      </c>
      <c r="H35">
        <v>6</v>
      </c>
      <c r="J35">
        <f t="shared" si="1"/>
        <v>1322.798146592118</v>
      </c>
      <c r="R35">
        <f t="shared" si="6"/>
        <v>30</v>
      </c>
      <c r="S35">
        <f t="shared" si="2"/>
        <v>900</v>
      </c>
      <c r="T35">
        <f t="shared" si="3"/>
        <v>3.121493577740471</v>
      </c>
      <c r="U35">
        <f t="shared" si="4"/>
        <v>2.8512583487190755</v>
      </c>
      <c r="V35">
        <f t="shared" si="5"/>
        <v>-0.2702352290213957</v>
      </c>
      <c r="AC35">
        <f t="shared" si="12"/>
        <v>735</v>
      </c>
      <c r="AD35">
        <f t="shared" si="10"/>
        <v>681.6666666666666</v>
      </c>
      <c r="AE35">
        <f t="shared" si="11"/>
        <v>104.15647921760392</v>
      </c>
    </row>
    <row r="36" spans="1:31" ht="12.75">
      <c r="A36" s="1">
        <v>83.17152777777777</v>
      </c>
      <c r="B36" s="4">
        <f>data!F34</f>
        <v>0.543712</v>
      </c>
      <c r="C36" s="4">
        <f>data!N34</f>
        <v>4.4</v>
      </c>
      <c r="D36">
        <f>data!V34</f>
        <v>710</v>
      </c>
      <c r="E36" s="3">
        <f t="shared" si="0"/>
        <v>161.36363636363635</v>
      </c>
      <c r="H36">
        <v>7</v>
      </c>
      <c r="J36">
        <f t="shared" si="1"/>
        <v>1305.8383850273674</v>
      </c>
      <c r="R36">
        <f t="shared" si="6"/>
        <v>31</v>
      </c>
      <c r="S36">
        <f t="shared" si="2"/>
        <v>961</v>
      </c>
      <c r="T36">
        <f t="shared" si="3"/>
        <v>3.115889430511788</v>
      </c>
      <c r="U36">
        <f t="shared" si="4"/>
        <v>2.8512583487190755</v>
      </c>
      <c r="V36">
        <f t="shared" si="5"/>
        <v>-0.264631081792713</v>
      </c>
      <c r="AC36">
        <f t="shared" si="12"/>
        <v>735</v>
      </c>
      <c r="AD36">
        <f t="shared" si="10"/>
        <v>671.6666666666666</v>
      </c>
      <c r="AE36">
        <f t="shared" si="11"/>
        <v>105.70719602977667</v>
      </c>
    </row>
    <row r="37" spans="1:31" ht="12.75">
      <c r="A37" s="1">
        <v>83.17222222222223</v>
      </c>
      <c r="B37" s="4">
        <f>data!F35</f>
        <v>0.543712</v>
      </c>
      <c r="C37" s="4">
        <f>data!N35</f>
        <v>4.53</v>
      </c>
      <c r="D37">
        <f>data!V35</f>
        <v>670</v>
      </c>
      <c r="E37" s="3">
        <f t="shared" si="0"/>
        <v>147.9028697571744</v>
      </c>
      <c r="H37">
        <v>8</v>
      </c>
      <c r="J37">
        <f t="shared" si="1"/>
        <v>1232.2700253075159</v>
      </c>
      <c r="R37">
        <f t="shared" si="6"/>
        <v>32</v>
      </c>
      <c r="S37">
        <f t="shared" si="2"/>
        <v>1024</v>
      </c>
      <c r="T37">
        <f t="shared" si="3"/>
        <v>3.0907058844935396</v>
      </c>
      <c r="U37">
        <f t="shared" si="4"/>
        <v>2.8260748027008264</v>
      </c>
      <c r="V37">
        <f t="shared" si="5"/>
        <v>-0.264631081792713</v>
      </c>
      <c r="AC37">
        <f t="shared" si="12"/>
        <v>731.6666666666666</v>
      </c>
      <c r="AD37">
        <f t="shared" si="10"/>
        <v>661.6666666666666</v>
      </c>
      <c r="AE37">
        <f t="shared" si="11"/>
        <v>101.25944584382871</v>
      </c>
    </row>
    <row r="38" spans="1:31" ht="12.75">
      <c r="A38" s="1">
        <v>83.17291666666667</v>
      </c>
      <c r="B38" s="4">
        <f>data!F36</f>
        <v>0.550683</v>
      </c>
      <c r="C38" s="4">
        <f>data!N36</f>
        <v>4.5</v>
      </c>
      <c r="D38">
        <f>data!V36</f>
        <v>700</v>
      </c>
      <c r="E38" s="3">
        <f t="shared" si="0"/>
        <v>155.55555555555554</v>
      </c>
      <c r="H38">
        <v>9</v>
      </c>
      <c r="J38">
        <f t="shared" si="1"/>
        <v>1271.1487371137296</v>
      </c>
      <c r="R38">
        <f t="shared" si="6"/>
        <v>33</v>
      </c>
      <c r="S38">
        <f t="shared" si="2"/>
        <v>1089</v>
      </c>
      <c r="T38">
        <f t="shared" si="3"/>
        <v>3.1041963703246043</v>
      </c>
      <c r="U38">
        <f t="shared" si="4"/>
        <v>2.845098040014257</v>
      </c>
      <c r="V38">
        <f t="shared" si="5"/>
        <v>-0.25909833031034746</v>
      </c>
      <c r="AC38">
        <f t="shared" si="12"/>
        <v>730.8333333333334</v>
      </c>
      <c r="AD38">
        <f t="shared" si="10"/>
        <v>658.3333333333334</v>
      </c>
      <c r="AE38">
        <f t="shared" si="11"/>
        <v>106.32911392405062</v>
      </c>
    </row>
    <row r="39" spans="1:31" ht="12.75">
      <c r="A39" s="1">
        <v>83.17361111111111</v>
      </c>
      <c r="B39" s="4">
        <f>data!F37</f>
        <v>0.557653</v>
      </c>
      <c r="C39" s="4">
        <f>data!N37</f>
        <v>4.58</v>
      </c>
      <c r="D39">
        <f>data!V37</f>
        <v>690</v>
      </c>
      <c r="E39" s="3">
        <f t="shared" si="0"/>
        <v>150.65502183406113</v>
      </c>
      <c r="H39">
        <v>10</v>
      </c>
      <c r="J39">
        <f t="shared" si="1"/>
        <v>1237.3285896426632</v>
      </c>
      <c r="R39">
        <f t="shared" si="6"/>
        <v>34</v>
      </c>
      <c r="S39">
        <f t="shared" si="2"/>
        <v>1156</v>
      </c>
      <c r="T39">
        <f t="shared" si="3"/>
        <v>3.092485047825036</v>
      </c>
      <c r="U39">
        <f t="shared" si="4"/>
        <v>2.838849090737255</v>
      </c>
      <c r="V39">
        <f t="shared" si="5"/>
        <v>-0.2536359570877803</v>
      </c>
      <c r="AC39">
        <f t="shared" si="12"/>
        <v>729.1666666666666</v>
      </c>
      <c r="AD39">
        <f t="shared" si="10"/>
        <v>661.6666666666666</v>
      </c>
      <c r="AE39">
        <f t="shared" si="11"/>
        <v>104.28211586901763</v>
      </c>
    </row>
    <row r="40" spans="1:31" ht="12.75">
      <c r="A40" s="1">
        <v>83.17430555555556</v>
      </c>
      <c r="B40" s="4">
        <f>data!F38</f>
        <v>0.557653</v>
      </c>
      <c r="C40" s="4">
        <f>data!N38</f>
        <v>4.66</v>
      </c>
      <c r="D40">
        <f>data!V38</f>
        <v>670</v>
      </c>
      <c r="E40" s="3">
        <f t="shared" si="0"/>
        <v>143.77682403433477</v>
      </c>
      <c r="H40">
        <v>11</v>
      </c>
      <c r="J40">
        <f t="shared" si="1"/>
        <v>1201.4639928414265</v>
      </c>
      <c r="R40">
        <f t="shared" si="6"/>
        <v>35</v>
      </c>
      <c r="S40">
        <f t="shared" si="2"/>
        <v>1225</v>
      </c>
      <c r="T40">
        <f t="shared" si="3"/>
        <v>3.0797107597886066</v>
      </c>
      <c r="U40">
        <f t="shared" si="4"/>
        <v>2.8260748027008264</v>
      </c>
      <c r="V40">
        <f t="shared" si="5"/>
        <v>-0.2536359570877803</v>
      </c>
      <c r="AC40">
        <f t="shared" si="12"/>
        <v>725.8333333333334</v>
      </c>
      <c r="AD40">
        <f t="shared" si="10"/>
        <v>668.3333333333334</v>
      </c>
      <c r="AE40">
        <f t="shared" si="11"/>
        <v>100.24937655860349</v>
      </c>
    </row>
    <row r="41" spans="1:31" ht="12.75">
      <c r="A41" s="1">
        <v>83.175</v>
      </c>
      <c r="B41" s="4">
        <f>data!F39</f>
        <v>0.564624</v>
      </c>
      <c r="C41" s="4">
        <f>data!N39</f>
        <v>4.69</v>
      </c>
      <c r="D41">
        <f>data!V39</f>
        <v>680</v>
      </c>
      <c r="E41" s="3">
        <f t="shared" si="0"/>
        <v>144.98933901918974</v>
      </c>
      <c r="H41">
        <v>12</v>
      </c>
      <c r="J41">
        <f t="shared" si="1"/>
        <v>1204.3412961546092</v>
      </c>
      <c r="R41">
        <f t="shared" si="6"/>
        <v>36</v>
      </c>
      <c r="S41">
        <f t="shared" si="2"/>
        <v>1296</v>
      </c>
      <c r="T41">
        <f t="shared" si="3"/>
        <v>3.08074957831078</v>
      </c>
      <c r="U41">
        <f t="shared" si="4"/>
        <v>2.832508912706236</v>
      </c>
      <c r="V41">
        <f t="shared" si="5"/>
        <v>-0.2482406656045436</v>
      </c>
      <c r="AC41">
        <f t="shared" si="12"/>
        <v>723.3333333333334</v>
      </c>
      <c r="AD41">
        <f t="shared" si="10"/>
        <v>674.1666666666666</v>
      </c>
      <c r="AE41">
        <f t="shared" si="11"/>
        <v>100.86526576019779</v>
      </c>
    </row>
    <row r="42" spans="1:31" ht="12.75">
      <c r="A42" s="1">
        <v>83.20902777777778</v>
      </c>
      <c r="B42" s="4">
        <f>data!F40</f>
        <v>0.571595</v>
      </c>
      <c r="C42" s="4">
        <f>data!N40</f>
        <v>4.64</v>
      </c>
      <c r="D42">
        <f>data!V40</f>
        <v>660</v>
      </c>
      <c r="E42" s="3">
        <f t="shared" si="0"/>
        <v>142.24137931034483</v>
      </c>
      <c r="G42">
        <v>1997</v>
      </c>
      <c r="H42">
        <v>1</v>
      </c>
      <c r="J42">
        <f t="shared" si="1"/>
        <v>1154.663704196153</v>
      </c>
      <c r="R42">
        <f t="shared" si="6"/>
        <v>37</v>
      </c>
      <c r="S42">
        <f t="shared" si="2"/>
        <v>1369</v>
      </c>
      <c r="T42">
        <f t="shared" si="3"/>
        <v>3.062455514376587</v>
      </c>
      <c r="U42">
        <f t="shared" si="4"/>
        <v>2.8195439355418688</v>
      </c>
      <c r="V42">
        <f t="shared" si="5"/>
        <v>-0.24291157883471842</v>
      </c>
      <c r="AC42">
        <f t="shared" si="12"/>
        <v>719.1666666666666</v>
      </c>
      <c r="AD42">
        <f t="shared" si="10"/>
        <v>691.6666666666666</v>
      </c>
      <c r="AE42">
        <f t="shared" si="11"/>
        <v>95.42168674698796</v>
      </c>
    </row>
    <row r="43" spans="1:31" ht="12.75">
      <c r="A43" s="1">
        <v>83.20972222222223</v>
      </c>
      <c r="B43" s="4">
        <f>data!F41</f>
        <v>0.578565</v>
      </c>
      <c r="C43" s="4">
        <f>data!N41</f>
        <v>4.46</v>
      </c>
      <c r="D43">
        <f>data!V41</f>
        <v>690</v>
      </c>
      <c r="E43" s="3">
        <f t="shared" si="0"/>
        <v>154.7085201793722</v>
      </c>
      <c r="H43">
        <v>2</v>
      </c>
      <c r="J43">
        <f t="shared" si="1"/>
        <v>1192.6058437686345</v>
      </c>
      <c r="R43">
        <f t="shared" si="6"/>
        <v>38</v>
      </c>
      <c r="S43">
        <f t="shared" si="2"/>
        <v>1444</v>
      </c>
      <c r="T43">
        <f t="shared" si="3"/>
        <v>3.0764969330578955</v>
      </c>
      <c r="U43">
        <f t="shared" si="4"/>
        <v>2.838849090737255</v>
      </c>
      <c r="V43">
        <f t="shared" si="5"/>
        <v>-0.23764784232064015</v>
      </c>
      <c r="AC43">
        <f t="shared" si="12"/>
        <v>717.5</v>
      </c>
      <c r="AD43">
        <f t="shared" si="10"/>
        <v>715.8333333333334</v>
      </c>
      <c r="AE43">
        <f t="shared" si="11"/>
        <v>96.39115250291036</v>
      </c>
    </row>
    <row r="44" spans="1:31" ht="12.75">
      <c r="A44" s="1">
        <v>83.21041666666666</v>
      </c>
      <c r="B44" s="4">
        <f>data!F42</f>
        <v>0.578565</v>
      </c>
      <c r="C44" s="4">
        <f>data!N42</f>
        <v>4.43</v>
      </c>
      <c r="D44">
        <f>data!V42</f>
        <v>700</v>
      </c>
      <c r="E44" s="3">
        <f t="shared" si="0"/>
        <v>158.0135440180587</v>
      </c>
      <c r="H44">
        <v>3</v>
      </c>
      <c r="J44">
        <f t="shared" si="1"/>
        <v>1209.889986431948</v>
      </c>
      <c r="R44">
        <f t="shared" si="6"/>
        <v>39</v>
      </c>
      <c r="S44">
        <f t="shared" si="2"/>
        <v>1521</v>
      </c>
      <c r="T44">
        <f t="shared" si="3"/>
        <v>3.0827458823348968</v>
      </c>
      <c r="U44">
        <f t="shared" si="4"/>
        <v>2.845098040014257</v>
      </c>
      <c r="V44">
        <f t="shared" si="5"/>
        <v>-0.23764784232064015</v>
      </c>
      <c r="AC44">
        <f t="shared" si="12"/>
        <v>705.8333333333334</v>
      </c>
      <c r="AD44">
        <f t="shared" si="10"/>
        <v>730</v>
      </c>
      <c r="AE44">
        <f t="shared" si="11"/>
        <v>95.8904109589041</v>
      </c>
    </row>
    <row r="45" spans="1:31" ht="12.75">
      <c r="A45" s="1">
        <v>83.21111111111111</v>
      </c>
      <c r="B45" s="4">
        <f>data!F43</f>
        <v>0.585536</v>
      </c>
      <c r="C45" s="4">
        <f>data!N43</f>
        <v>4.44</v>
      </c>
      <c r="D45">
        <f>data!V43</f>
        <v>670</v>
      </c>
      <c r="E45" s="3">
        <f t="shared" si="0"/>
        <v>150.9009009009009</v>
      </c>
      <c r="H45">
        <v>4</v>
      </c>
      <c r="J45">
        <f t="shared" si="1"/>
        <v>1144.2507377855504</v>
      </c>
      <c r="R45">
        <f t="shared" si="6"/>
        <v>40</v>
      </c>
      <c r="S45">
        <f t="shared" si="2"/>
        <v>1600</v>
      </c>
      <c r="T45">
        <f t="shared" si="3"/>
        <v>3.0585212011221383</v>
      </c>
      <c r="U45">
        <f t="shared" si="4"/>
        <v>2.8260748027008264</v>
      </c>
      <c r="V45">
        <f t="shared" si="5"/>
        <v>-0.23244639842131173</v>
      </c>
      <c r="AC45">
        <f t="shared" si="12"/>
        <v>693.3333333333334</v>
      </c>
      <c r="AD45">
        <f t="shared" si="10"/>
        <v>735</v>
      </c>
      <c r="AE45">
        <f t="shared" si="11"/>
        <v>91.15646258503402</v>
      </c>
    </row>
    <row r="46" spans="1:31" ht="12.75">
      <c r="A46" s="1">
        <v>83.21180555555556</v>
      </c>
      <c r="B46" s="4">
        <f>data!F44</f>
        <v>0.585536</v>
      </c>
      <c r="C46" s="4">
        <f>data!N44</f>
        <v>4.47</v>
      </c>
      <c r="D46">
        <f>data!V44</f>
        <v>630</v>
      </c>
      <c r="E46" s="3">
        <f t="shared" si="0"/>
        <v>140.93959731543626</v>
      </c>
      <c r="H46">
        <v>5</v>
      </c>
      <c r="J46">
        <f t="shared" si="1"/>
        <v>1075.937260902831</v>
      </c>
      <c r="R46">
        <f t="shared" si="6"/>
        <v>41</v>
      </c>
      <c r="S46">
        <f t="shared" si="2"/>
        <v>1681</v>
      </c>
      <c r="T46">
        <f t="shared" si="3"/>
        <v>3.0317869478748936</v>
      </c>
      <c r="U46">
        <f t="shared" si="4"/>
        <v>2.7993405494535817</v>
      </c>
      <c r="V46">
        <f t="shared" si="5"/>
        <v>-0.23244639842131173</v>
      </c>
      <c r="AC46">
        <f t="shared" si="12"/>
        <v>681.6666666666666</v>
      </c>
      <c r="AD46">
        <f t="shared" si="10"/>
        <v>744.1666666666666</v>
      </c>
      <c r="AE46">
        <f t="shared" si="11"/>
        <v>84.65845464725645</v>
      </c>
    </row>
    <row r="47" spans="1:31" ht="12.75">
      <c r="A47" s="1">
        <v>83.2125</v>
      </c>
      <c r="B47" s="4">
        <f>data!F45</f>
        <v>0.585536</v>
      </c>
      <c r="C47" s="4">
        <f>data!N45</f>
        <v>4.5</v>
      </c>
      <c r="D47">
        <f>data!V45</f>
        <v>590</v>
      </c>
      <c r="E47" s="3">
        <f t="shared" si="0"/>
        <v>131.11111111111111</v>
      </c>
      <c r="H47">
        <v>6</v>
      </c>
      <c r="J47">
        <f t="shared" si="1"/>
        <v>1007.6237840201115</v>
      </c>
      <c r="R47">
        <f t="shared" si="6"/>
        <v>42</v>
      </c>
      <c r="S47">
        <f t="shared" si="2"/>
        <v>1764</v>
      </c>
      <c r="T47">
        <f t="shared" si="3"/>
        <v>3.003298410063456</v>
      </c>
      <c r="U47">
        <f t="shared" si="4"/>
        <v>2.7708520116421442</v>
      </c>
      <c r="V47">
        <f t="shared" si="5"/>
        <v>-0.23244639842131173</v>
      </c>
      <c r="AC47">
        <f t="shared" si="12"/>
        <v>671.6666666666666</v>
      </c>
      <c r="AD47">
        <f t="shared" si="10"/>
        <v>749.1666666666666</v>
      </c>
      <c r="AE47">
        <f t="shared" si="11"/>
        <v>78.75417130144605</v>
      </c>
    </row>
    <row r="48" spans="1:31" ht="12.75">
      <c r="A48" s="1">
        <v>83.21319444444444</v>
      </c>
      <c r="B48" s="4">
        <f>data!F46</f>
        <v>0.592507</v>
      </c>
      <c r="C48" s="4">
        <f>data!N46</f>
        <v>4.56</v>
      </c>
      <c r="D48">
        <f>data!V46</f>
        <v>590</v>
      </c>
      <c r="E48" s="3">
        <f t="shared" si="0"/>
        <v>129.3859649122807</v>
      </c>
      <c r="H48">
        <v>7</v>
      </c>
      <c r="J48">
        <f t="shared" si="1"/>
        <v>995.7688263598574</v>
      </c>
      <c r="R48">
        <f t="shared" si="6"/>
        <v>43</v>
      </c>
      <c r="S48">
        <f t="shared" si="2"/>
        <v>1849</v>
      </c>
      <c r="T48">
        <f t="shared" si="3"/>
        <v>2.99815852608504</v>
      </c>
      <c r="U48">
        <f t="shared" si="4"/>
        <v>2.7708520116421442</v>
      </c>
      <c r="V48">
        <f t="shared" si="5"/>
        <v>-0.22730651444289598</v>
      </c>
      <c r="AC48">
        <f t="shared" si="12"/>
        <v>661.6666666666666</v>
      </c>
      <c r="AD48">
        <f t="shared" si="10"/>
        <v>756.6666666666666</v>
      </c>
      <c r="AE48">
        <f t="shared" si="11"/>
        <v>77.97356828193833</v>
      </c>
    </row>
    <row r="49" spans="1:31" ht="12.75">
      <c r="A49" s="1">
        <v>83.21388888888889</v>
      </c>
      <c r="B49" s="4">
        <f>data!F47</f>
        <v>0.592507</v>
      </c>
      <c r="C49" s="4">
        <f>data!N47</f>
        <v>4.69</v>
      </c>
      <c r="D49">
        <f>data!V47</f>
        <v>630</v>
      </c>
      <c r="E49" s="3">
        <f t="shared" si="0"/>
        <v>134.32835820895522</v>
      </c>
      <c r="H49">
        <v>8</v>
      </c>
      <c r="J49">
        <f t="shared" si="1"/>
        <v>1063.2785772995087</v>
      </c>
      <c r="R49">
        <f t="shared" si="6"/>
        <v>44</v>
      </c>
      <c r="S49">
        <f t="shared" si="2"/>
        <v>1936</v>
      </c>
      <c r="T49">
        <f t="shared" si="3"/>
        <v>3.0266470638964775</v>
      </c>
      <c r="U49">
        <f t="shared" si="4"/>
        <v>2.7993405494535817</v>
      </c>
      <c r="V49">
        <f t="shared" si="5"/>
        <v>-0.22730651444289598</v>
      </c>
      <c r="AC49">
        <f aca="true" t="shared" si="13" ref="AC49:AC80">AVERAGE(D38:D49)</f>
        <v>658.3333333333334</v>
      </c>
      <c r="AD49">
        <f t="shared" si="10"/>
        <v>772.5</v>
      </c>
      <c r="AE49">
        <f t="shared" si="11"/>
        <v>81.55339805825243</v>
      </c>
    </row>
    <row r="50" spans="1:31" ht="12.75">
      <c r="A50" s="1">
        <v>83.21458333333334</v>
      </c>
      <c r="B50" s="4">
        <f>data!F48</f>
        <v>0.599477</v>
      </c>
      <c r="C50" s="4">
        <f>data!N48</f>
        <v>4.69</v>
      </c>
      <c r="D50">
        <f>data!V48</f>
        <v>740</v>
      </c>
      <c r="E50" s="3">
        <f t="shared" si="0"/>
        <v>157.7825159914712</v>
      </c>
      <c r="H50">
        <v>9</v>
      </c>
      <c r="J50">
        <f t="shared" si="1"/>
        <v>1234.4093267965243</v>
      </c>
      <c r="R50">
        <f t="shared" si="6"/>
        <v>45</v>
      </c>
      <c r="S50">
        <f t="shared" si="2"/>
        <v>2025</v>
      </c>
      <c r="T50">
        <f t="shared" si="3"/>
        <v>3.0914591944557412</v>
      </c>
      <c r="U50">
        <f t="shared" si="4"/>
        <v>2.8692317197309762</v>
      </c>
      <c r="V50">
        <f t="shared" si="5"/>
        <v>-0.22222747472476526</v>
      </c>
      <c r="AC50">
        <f t="shared" si="13"/>
        <v>661.6666666666666</v>
      </c>
      <c r="AD50">
        <f t="shared" si="10"/>
        <v>781.6666666666666</v>
      </c>
      <c r="AE50">
        <f t="shared" si="11"/>
        <v>94.66950959488274</v>
      </c>
    </row>
    <row r="51" spans="1:31" ht="12.75">
      <c r="A51" s="1">
        <v>83.21527777777779</v>
      </c>
      <c r="B51" s="4">
        <f>data!F49</f>
        <v>0.599477</v>
      </c>
      <c r="C51" s="4">
        <f>data!N49</f>
        <v>4.72</v>
      </c>
      <c r="D51">
        <f>data!V49</f>
        <v>770</v>
      </c>
      <c r="E51" s="3">
        <f t="shared" si="0"/>
        <v>163.135593220339</v>
      </c>
      <c r="H51">
        <v>10</v>
      </c>
      <c r="J51">
        <f t="shared" si="1"/>
        <v>1284.4529481531401</v>
      </c>
      <c r="R51">
        <f t="shared" si="6"/>
        <v>46</v>
      </c>
      <c r="S51">
        <f t="shared" si="2"/>
        <v>2116</v>
      </c>
      <c r="T51">
        <f t="shared" si="3"/>
        <v>3.1087181998972473</v>
      </c>
      <c r="U51">
        <f t="shared" si="4"/>
        <v>2.886490725172482</v>
      </c>
      <c r="V51">
        <f t="shared" si="5"/>
        <v>-0.22222747472476526</v>
      </c>
      <c r="AC51">
        <f t="shared" si="13"/>
        <v>668.3333333333334</v>
      </c>
      <c r="AD51">
        <f t="shared" si="10"/>
        <v>776.6666666666666</v>
      </c>
      <c r="AE51">
        <f t="shared" si="11"/>
        <v>99.14163090128756</v>
      </c>
    </row>
    <row r="52" spans="1:31" ht="12.75">
      <c r="A52" s="1">
        <v>83.21597222222222</v>
      </c>
      <c r="B52" s="4">
        <f>data!F50</f>
        <v>0.599477</v>
      </c>
      <c r="C52" s="4">
        <f>data!N50</f>
        <v>4.84</v>
      </c>
      <c r="D52">
        <f>data!V50</f>
        <v>740</v>
      </c>
      <c r="E52" s="3">
        <f t="shared" si="0"/>
        <v>152.89256198347107</v>
      </c>
      <c r="H52">
        <v>11</v>
      </c>
      <c r="J52">
        <f t="shared" si="1"/>
        <v>1234.4093267965243</v>
      </c>
      <c r="R52">
        <f t="shared" si="6"/>
        <v>47</v>
      </c>
      <c r="S52">
        <f t="shared" si="2"/>
        <v>2209</v>
      </c>
      <c r="T52">
        <f t="shared" si="3"/>
        <v>3.0914591944557412</v>
      </c>
      <c r="U52">
        <f t="shared" si="4"/>
        <v>2.8692317197309762</v>
      </c>
      <c r="V52">
        <f t="shared" si="5"/>
        <v>-0.22222747472476526</v>
      </c>
      <c r="AC52">
        <f t="shared" si="13"/>
        <v>674.1666666666666</v>
      </c>
      <c r="AD52">
        <f t="shared" si="10"/>
        <v>766.6666666666666</v>
      </c>
      <c r="AE52">
        <f t="shared" si="11"/>
        <v>96.5217391304348</v>
      </c>
    </row>
    <row r="53" spans="1:31" ht="12.75">
      <c r="A53" s="1">
        <v>83.21666666666667</v>
      </c>
      <c r="B53" s="4">
        <f>data!F51</f>
        <v>0.599477</v>
      </c>
      <c r="C53" s="4">
        <f>data!N51</f>
        <v>4.87</v>
      </c>
      <c r="D53">
        <f>data!V51</f>
        <v>890</v>
      </c>
      <c r="E53" s="3">
        <f t="shared" si="0"/>
        <v>182.75154004106776</v>
      </c>
      <c r="H53">
        <v>12</v>
      </c>
      <c r="J53">
        <f t="shared" si="1"/>
        <v>1484.6274335796033</v>
      </c>
      <c r="R53">
        <f t="shared" si="6"/>
        <v>48</v>
      </c>
      <c r="S53">
        <f t="shared" si="2"/>
        <v>2304</v>
      </c>
      <c r="T53">
        <f t="shared" si="3"/>
        <v>3.171617481369678</v>
      </c>
      <c r="U53">
        <f t="shared" si="4"/>
        <v>2.949390006644913</v>
      </c>
      <c r="V53">
        <f t="shared" si="5"/>
        <v>-0.22222747472476526</v>
      </c>
      <c r="AC53">
        <f t="shared" si="13"/>
        <v>691.6666666666666</v>
      </c>
      <c r="AD53">
        <f t="shared" si="10"/>
        <v>756.6666666666666</v>
      </c>
      <c r="AE53">
        <f t="shared" si="11"/>
        <v>117.62114537444934</v>
      </c>
    </row>
    <row r="54" spans="1:31" ht="12.75">
      <c r="A54" s="1">
        <v>83.25069444444445</v>
      </c>
      <c r="B54" s="4">
        <f>data!F52</f>
        <v>0.606448</v>
      </c>
      <c r="C54" s="4">
        <f>data!N52</f>
        <v>4.94</v>
      </c>
      <c r="D54">
        <f>data!V52</f>
        <v>950</v>
      </c>
      <c r="E54" s="3">
        <f t="shared" si="0"/>
        <v>192.3076923076923</v>
      </c>
      <c r="G54">
        <v>1998</v>
      </c>
      <c r="H54">
        <v>1</v>
      </c>
      <c r="J54">
        <f t="shared" si="1"/>
        <v>1566.498694034773</v>
      </c>
      <c r="R54">
        <f t="shared" si="6"/>
        <v>49</v>
      </c>
      <c r="S54">
        <f t="shared" si="2"/>
        <v>2401</v>
      </c>
      <c r="T54">
        <f t="shared" si="3"/>
        <v>3.194930037153423</v>
      </c>
      <c r="U54">
        <f t="shared" si="4"/>
        <v>2.9777236052888476</v>
      </c>
      <c r="V54">
        <f t="shared" si="5"/>
        <v>-0.21720643186457483</v>
      </c>
      <c r="AC54">
        <f t="shared" si="13"/>
        <v>715.8333333333334</v>
      </c>
      <c r="AD54">
        <f t="shared" si="10"/>
        <v>734.1666666666666</v>
      </c>
      <c r="AE54">
        <f t="shared" si="11"/>
        <v>129.3984108967083</v>
      </c>
    </row>
    <row r="55" spans="1:31" ht="12.75">
      <c r="A55" s="1">
        <v>83.25138888888888</v>
      </c>
      <c r="B55" s="4">
        <f>data!F53</f>
        <v>0.606448</v>
      </c>
      <c r="C55" s="4">
        <f>data!N53</f>
        <v>4.93</v>
      </c>
      <c r="D55">
        <f>data!V53</f>
        <v>860</v>
      </c>
      <c r="E55" s="3">
        <f t="shared" si="0"/>
        <v>174.4421906693712</v>
      </c>
      <c r="H55">
        <v>2</v>
      </c>
      <c r="J55">
        <f t="shared" si="1"/>
        <v>1418.0935545998998</v>
      </c>
      <c r="R55">
        <f t="shared" si="6"/>
        <v>50</v>
      </c>
      <c r="S55">
        <f t="shared" si="2"/>
        <v>2500</v>
      </c>
      <c r="T55">
        <f t="shared" si="3"/>
        <v>3.1517048831081427</v>
      </c>
      <c r="U55">
        <f t="shared" si="4"/>
        <v>2.934498451243568</v>
      </c>
      <c r="V55">
        <f t="shared" si="5"/>
        <v>-0.21720643186457483</v>
      </c>
      <c r="AC55">
        <f t="shared" si="13"/>
        <v>730</v>
      </c>
      <c r="AD55">
        <f t="shared" si="10"/>
        <v>706.6666666666666</v>
      </c>
      <c r="AE55">
        <f t="shared" si="11"/>
        <v>121.69811320754718</v>
      </c>
    </row>
    <row r="56" spans="1:31" ht="12.75">
      <c r="A56" s="1">
        <v>83.25208333333333</v>
      </c>
      <c r="B56" s="4">
        <f>data!F54</f>
        <v>0.613419</v>
      </c>
      <c r="C56" s="4">
        <f>data!N54</f>
        <v>4.98</v>
      </c>
      <c r="D56">
        <f>data!V54</f>
        <v>760</v>
      </c>
      <c r="E56" s="3">
        <f t="shared" si="0"/>
        <v>152.61044176706827</v>
      </c>
      <c r="H56">
        <v>3</v>
      </c>
      <c r="J56">
        <f t="shared" si="1"/>
        <v>1238.9573847565855</v>
      </c>
      <c r="R56">
        <f t="shared" si="6"/>
        <v>51</v>
      </c>
      <c r="S56">
        <f t="shared" si="2"/>
        <v>2601</v>
      </c>
      <c r="T56">
        <f t="shared" si="3"/>
        <v>3.0930563686171046</v>
      </c>
      <c r="U56">
        <f t="shared" si="4"/>
        <v>2.8808135922807914</v>
      </c>
      <c r="V56">
        <f t="shared" si="5"/>
        <v>-0.21224277633631342</v>
      </c>
      <c r="AC56">
        <f t="shared" si="13"/>
        <v>735</v>
      </c>
      <c r="AD56">
        <f t="shared" si="10"/>
        <v>691.6666666666666</v>
      </c>
      <c r="AE56">
        <f t="shared" si="11"/>
        <v>109.87951807228917</v>
      </c>
    </row>
    <row r="57" spans="1:31" ht="12.75">
      <c r="A57" s="1">
        <v>83.25277777777778</v>
      </c>
      <c r="B57" s="4">
        <f>data!F55</f>
        <v>0.613419</v>
      </c>
      <c r="C57" s="4">
        <f>data!N55</f>
        <v>5.05</v>
      </c>
      <c r="D57">
        <f>data!V55</f>
        <v>780</v>
      </c>
      <c r="E57" s="3">
        <f t="shared" si="0"/>
        <v>154.45544554455446</v>
      </c>
      <c r="H57">
        <v>4</v>
      </c>
      <c r="J57">
        <f t="shared" si="1"/>
        <v>1271.5615264607063</v>
      </c>
      <c r="R57">
        <f t="shared" si="6"/>
        <v>52</v>
      </c>
      <c r="S57">
        <f t="shared" si="2"/>
        <v>2704</v>
      </c>
      <c r="T57">
        <f t="shared" si="3"/>
        <v>3.104337379026794</v>
      </c>
      <c r="U57">
        <f t="shared" si="4"/>
        <v>2.8920946026904804</v>
      </c>
      <c r="V57">
        <f t="shared" si="5"/>
        <v>-0.21224277633631342</v>
      </c>
      <c r="AC57">
        <f t="shared" si="13"/>
        <v>744.1666666666666</v>
      </c>
      <c r="AD57">
        <f t="shared" si="10"/>
        <v>705.8333333333334</v>
      </c>
      <c r="AE57">
        <f t="shared" si="11"/>
        <v>110.50767414403776</v>
      </c>
    </row>
    <row r="58" spans="1:31" ht="12.75">
      <c r="A58" s="1">
        <v>83.25347222222221</v>
      </c>
      <c r="B58" s="4">
        <f>data!F56</f>
        <v>0.613419</v>
      </c>
      <c r="C58" s="4">
        <f>data!N56</f>
        <v>5.09</v>
      </c>
      <c r="D58">
        <f>data!V56</f>
        <v>690</v>
      </c>
      <c r="E58" s="3">
        <f t="shared" si="0"/>
        <v>135.5599214145383</v>
      </c>
      <c r="H58">
        <v>5</v>
      </c>
      <c r="J58">
        <f t="shared" si="1"/>
        <v>1124.8428887921632</v>
      </c>
      <c r="R58">
        <f t="shared" si="6"/>
        <v>53</v>
      </c>
      <c r="S58">
        <f t="shared" si="2"/>
        <v>2809</v>
      </c>
      <c r="T58">
        <f t="shared" si="3"/>
        <v>3.051091867073569</v>
      </c>
      <c r="U58">
        <f t="shared" si="4"/>
        <v>2.838849090737255</v>
      </c>
      <c r="V58">
        <f t="shared" si="5"/>
        <v>-0.21224277633631342</v>
      </c>
      <c r="AC58">
        <f t="shared" si="13"/>
        <v>749.1666666666666</v>
      </c>
      <c r="AD58">
        <f t="shared" si="10"/>
        <v>715</v>
      </c>
      <c r="AE58">
        <f t="shared" si="11"/>
        <v>96.5034965034965</v>
      </c>
    </row>
    <row r="59" spans="1:31" ht="12.75">
      <c r="A59" s="1">
        <v>83.25416666666666</v>
      </c>
      <c r="B59" s="4">
        <f>data!F57</f>
        <v>0.620389</v>
      </c>
      <c r="C59" s="4">
        <f>data!N57</f>
        <v>5.39</v>
      </c>
      <c r="D59">
        <f>data!V57</f>
        <v>680</v>
      </c>
      <c r="E59" s="3">
        <f t="shared" si="0"/>
        <v>126.15955473098332</v>
      </c>
      <c r="H59">
        <v>6</v>
      </c>
      <c r="J59">
        <f t="shared" si="1"/>
        <v>1096.086487671445</v>
      </c>
      <c r="R59">
        <f t="shared" si="6"/>
        <v>54</v>
      </c>
      <c r="S59">
        <f t="shared" si="2"/>
        <v>2916</v>
      </c>
      <c r="T59">
        <f t="shared" si="3"/>
        <v>3.039844823889706</v>
      </c>
      <c r="U59">
        <f t="shared" si="4"/>
        <v>2.832508912706236</v>
      </c>
      <c r="V59">
        <f t="shared" si="5"/>
        <v>-0.20733591118346953</v>
      </c>
      <c r="AC59">
        <f t="shared" si="13"/>
        <v>756.6666666666666</v>
      </c>
      <c r="AD59">
        <f t="shared" si="10"/>
        <v>732.5</v>
      </c>
      <c r="AE59">
        <f t="shared" si="11"/>
        <v>92.83276450511946</v>
      </c>
    </row>
    <row r="60" spans="1:31" ht="12.75">
      <c r="A60" s="1">
        <v>83.25486111111111</v>
      </c>
      <c r="B60" s="4">
        <f>data!F58</f>
        <v>0.634331</v>
      </c>
      <c r="C60" s="4">
        <f>data!N58</f>
        <v>6.23</v>
      </c>
      <c r="D60">
        <f>data!V58</f>
        <v>780</v>
      </c>
      <c r="E60" s="3">
        <f t="shared" si="0"/>
        <v>125.20064205457463</v>
      </c>
      <c r="H60">
        <v>7</v>
      </c>
      <c r="J60">
        <f t="shared" si="1"/>
        <v>1229.641937726518</v>
      </c>
      <c r="R60">
        <f t="shared" si="6"/>
        <v>55</v>
      </c>
      <c r="S60">
        <f t="shared" si="2"/>
        <v>3025</v>
      </c>
      <c r="T60">
        <f t="shared" si="3"/>
        <v>3.0897786666359783</v>
      </c>
      <c r="U60">
        <f t="shared" si="4"/>
        <v>2.8920946026904804</v>
      </c>
      <c r="V60">
        <f t="shared" si="5"/>
        <v>-0.1976840639454978</v>
      </c>
      <c r="AC60">
        <f t="shared" si="13"/>
        <v>772.5</v>
      </c>
      <c r="AD60">
        <f t="shared" si="10"/>
        <v>747.5</v>
      </c>
      <c r="AE60">
        <f t="shared" si="11"/>
        <v>104.34782608695652</v>
      </c>
    </row>
    <row r="61" spans="1:31" ht="12.75">
      <c r="A61" s="1">
        <v>83.25555555555556</v>
      </c>
      <c r="B61" s="4">
        <f>data!F59</f>
        <v>0.641301</v>
      </c>
      <c r="C61" s="4">
        <f>data!N59</f>
        <v>6.32</v>
      </c>
      <c r="D61">
        <f>data!V59</f>
        <v>740</v>
      </c>
      <c r="E61" s="3">
        <f t="shared" si="0"/>
        <v>117.0886075949367</v>
      </c>
      <c r="H61">
        <v>8</v>
      </c>
      <c r="J61">
        <f t="shared" si="1"/>
        <v>1153.9043288564965</v>
      </c>
      <c r="R61">
        <f t="shared" si="6"/>
        <v>56</v>
      </c>
      <c r="S61">
        <f t="shared" si="2"/>
        <v>3136</v>
      </c>
      <c r="T61">
        <f t="shared" si="3"/>
        <v>3.062169802604719</v>
      </c>
      <c r="U61">
        <f t="shared" si="4"/>
        <v>2.8692317197309762</v>
      </c>
      <c r="V61">
        <f t="shared" si="5"/>
        <v>-0.19293808287374278</v>
      </c>
      <c r="AC61">
        <f t="shared" si="13"/>
        <v>781.6666666666666</v>
      </c>
      <c r="AD61">
        <f t="shared" si="10"/>
        <v>751.6666666666666</v>
      </c>
      <c r="AE61">
        <f t="shared" si="11"/>
        <v>98.4478935698448</v>
      </c>
    </row>
    <row r="62" spans="1:31" ht="12.75">
      <c r="A62" s="1">
        <v>83.25625</v>
      </c>
      <c r="B62" s="4">
        <f>data!F60</f>
        <v>0.648272</v>
      </c>
      <c r="C62" s="4">
        <f>data!N60</f>
        <v>6.1</v>
      </c>
      <c r="D62">
        <f>data!V60</f>
        <v>680</v>
      </c>
      <c r="E62" s="3">
        <f t="shared" si="0"/>
        <v>111.47540983606558</v>
      </c>
      <c r="H62">
        <v>9</v>
      </c>
      <c r="J62">
        <f t="shared" si="1"/>
        <v>1048.9424192314339</v>
      </c>
      <c r="R62">
        <f t="shared" si="6"/>
        <v>57</v>
      </c>
      <c r="S62">
        <f t="shared" si="2"/>
        <v>3249</v>
      </c>
      <c r="T62">
        <f t="shared" si="3"/>
        <v>3.020751648635495</v>
      </c>
      <c r="U62">
        <f t="shared" si="4"/>
        <v>2.832508912706236</v>
      </c>
      <c r="V62">
        <f t="shared" si="5"/>
        <v>-0.18824273592925828</v>
      </c>
      <c r="AC62">
        <f t="shared" si="13"/>
        <v>776.6666666666666</v>
      </c>
      <c r="AD62">
        <f t="shared" si="10"/>
        <v>753.3333333333334</v>
      </c>
      <c r="AE62">
        <f t="shared" si="11"/>
        <v>90.2654867256637</v>
      </c>
    </row>
    <row r="63" spans="1:31" ht="12.75">
      <c r="A63" s="1">
        <v>83.25694444444444</v>
      </c>
      <c r="B63" s="4">
        <f>data!F61</f>
        <v>0.655243</v>
      </c>
      <c r="C63" s="4">
        <f>data!N61</f>
        <v>5.8</v>
      </c>
      <c r="D63">
        <f>data!V61</f>
        <v>650</v>
      </c>
      <c r="E63" s="3">
        <f t="shared" si="0"/>
        <v>112.06896551724138</v>
      </c>
      <c r="H63">
        <v>10</v>
      </c>
      <c r="J63">
        <f t="shared" si="1"/>
        <v>991.9983883841567</v>
      </c>
      <c r="R63">
        <f t="shared" si="6"/>
        <v>58</v>
      </c>
      <c r="S63">
        <f t="shared" si="2"/>
        <v>3364</v>
      </c>
      <c r="T63">
        <f t="shared" si="3"/>
        <v>2.996510966593255</v>
      </c>
      <c r="U63">
        <f t="shared" si="4"/>
        <v>2.8129133566428557</v>
      </c>
      <c r="V63">
        <f t="shared" si="5"/>
        <v>-0.18359760995039945</v>
      </c>
      <c r="AC63">
        <f t="shared" si="13"/>
        <v>766.6666666666666</v>
      </c>
      <c r="AD63">
        <f t="shared" si="10"/>
        <v>757.5</v>
      </c>
      <c r="AE63">
        <f t="shared" si="11"/>
        <v>85.8085808580858</v>
      </c>
    </row>
    <row r="64" spans="1:31" ht="12.75">
      <c r="A64" s="1">
        <v>83.25763888888889</v>
      </c>
      <c r="B64" s="4">
        <f>data!F62</f>
        <v>0.655243</v>
      </c>
      <c r="C64" s="4">
        <f>data!N62</f>
        <v>5.65</v>
      </c>
      <c r="D64">
        <f>data!V62</f>
        <v>620</v>
      </c>
      <c r="E64" s="3">
        <f t="shared" si="0"/>
        <v>109.73451327433628</v>
      </c>
      <c r="H64">
        <v>11</v>
      </c>
      <c r="J64">
        <f t="shared" si="1"/>
        <v>946.213847381811</v>
      </c>
      <c r="R64">
        <f t="shared" si="6"/>
        <v>59</v>
      </c>
      <c r="S64">
        <f t="shared" si="2"/>
        <v>3481</v>
      </c>
      <c r="T64">
        <f t="shared" si="3"/>
        <v>2.975989299448653</v>
      </c>
      <c r="U64">
        <f t="shared" si="4"/>
        <v>2.792391689498254</v>
      </c>
      <c r="V64">
        <f t="shared" si="5"/>
        <v>-0.18359760995039945</v>
      </c>
      <c r="AC64">
        <f t="shared" si="13"/>
        <v>756.6666666666666</v>
      </c>
      <c r="AD64">
        <f t="shared" si="10"/>
        <v>764.1666666666666</v>
      </c>
      <c r="AE64">
        <f t="shared" si="11"/>
        <v>81.13413304252998</v>
      </c>
    </row>
    <row r="65" spans="1:31" ht="12.75">
      <c r="A65" s="1">
        <v>83.25833333333334</v>
      </c>
      <c r="B65" s="4">
        <f>data!F63</f>
        <v>0.655243</v>
      </c>
      <c r="C65" s="4">
        <f>data!N63</f>
        <v>5.9</v>
      </c>
      <c r="D65">
        <f>data!V63</f>
        <v>620</v>
      </c>
      <c r="E65" s="3">
        <f t="shared" si="0"/>
        <v>105.08474576271186</v>
      </c>
      <c r="H65">
        <v>12</v>
      </c>
      <c r="J65">
        <f t="shared" si="1"/>
        <v>946.213847381811</v>
      </c>
      <c r="R65">
        <f t="shared" si="6"/>
        <v>60</v>
      </c>
      <c r="S65">
        <f t="shared" si="2"/>
        <v>3600</v>
      </c>
      <c r="T65">
        <f t="shared" si="3"/>
        <v>2.975989299448653</v>
      </c>
      <c r="U65">
        <f t="shared" si="4"/>
        <v>2.792391689498254</v>
      </c>
      <c r="V65">
        <f t="shared" si="5"/>
        <v>-0.18359760995039945</v>
      </c>
      <c r="AC65">
        <f t="shared" si="13"/>
        <v>734.1666666666666</v>
      </c>
      <c r="AD65">
        <f t="shared" si="10"/>
        <v>778.3333333333334</v>
      </c>
      <c r="AE65">
        <f t="shared" si="11"/>
        <v>79.65738758029978</v>
      </c>
    </row>
    <row r="66" spans="1:31" ht="12.75">
      <c r="A66" s="1">
        <v>83.2923611111111</v>
      </c>
      <c r="B66" s="4">
        <f>data!F64</f>
        <v>0.655243</v>
      </c>
      <c r="C66" s="4">
        <f>data!N64</f>
        <v>5.99</v>
      </c>
      <c r="D66">
        <f>data!V64</f>
        <v>620</v>
      </c>
      <c r="E66" s="3">
        <f t="shared" si="0"/>
        <v>103.5058430717863</v>
      </c>
      <c r="G66">
        <v>1999</v>
      </c>
      <c r="H66">
        <v>1</v>
      </c>
      <c r="J66">
        <f t="shared" si="1"/>
        <v>946.213847381811</v>
      </c>
      <c r="R66">
        <f t="shared" si="6"/>
        <v>61</v>
      </c>
      <c r="S66">
        <f t="shared" si="2"/>
        <v>3721</v>
      </c>
      <c r="T66">
        <f t="shared" si="3"/>
        <v>2.975989299448653</v>
      </c>
      <c r="U66">
        <f t="shared" si="4"/>
        <v>2.792391689498254</v>
      </c>
      <c r="V66">
        <f t="shared" si="5"/>
        <v>-0.18359760995039945</v>
      </c>
      <c r="AC66">
        <f t="shared" si="13"/>
        <v>706.6666666666666</v>
      </c>
      <c r="AD66">
        <f t="shared" si="10"/>
        <v>793.3333333333334</v>
      </c>
      <c r="AE66">
        <f t="shared" si="11"/>
        <v>78.15126050420169</v>
      </c>
    </row>
    <row r="67" spans="1:31" ht="12.75">
      <c r="A67" s="1">
        <v>83.29305555555555</v>
      </c>
      <c r="B67" s="4">
        <f>data!F65</f>
        <v>0.655243</v>
      </c>
      <c r="C67" s="4">
        <f>data!N65</f>
        <v>6.12</v>
      </c>
      <c r="D67">
        <f>data!V65</f>
        <v>680</v>
      </c>
      <c r="E67" s="3">
        <f t="shared" si="0"/>
        <v>111.11111111111111</v>
      </c>
      <c r="H67">
        <v>2</v>
      </c>
      <c r="J67">
        <f t="shared" si="1"/>
        <v>1037.7829293865025</v>
      </c>
      <c r="R67">
        <f t="shared" si="6"/>
        <v>62</v>
      </c>
      <c r="S67">
        <f t="shared" si="2"/>
        <v>3844</v>
      </c>
      <c r="T67">
        <f t="shared" si="3"/>
        <v>3.016106522656636</v>
      </c>
      <c r="U67">
        <f t="shared" si="4"/>
        <v>2.832508912706236</v>
      </c>
      <c r="V67">
        <f t="shared" si="5"/>
        <v>-0.18359760995039945</v>
      </c>
      <c r="AC67">
        <f t="shared" si="13"/>
        <v>691.6666666666666</v>
      </c>
      <c r="AD67">
        <f t="shared" si="10"/>
        <v>808.3333333333334</v>
      </c>
      <c r="AE67">
        <f t="shared" si="11"/>
        <v>84.12371134020619</v>
      </c>
    </row>
    <row r="68" spans="1:31" ht="12.75">
      <c r="A68" s="1">
        <v>83.29375</v>
      </c>
      <c r="B68" s="4">
        <f>data!F66</f>
        <v>0.655243</v>
      </c>
      <c r="C68" s="4">
        <f>data!N66</f>
        <v>6.21</v>
      </c>
      <c r="D68">
        <f>data!V66</f>
        <v>930</v>
      </c>
      <c r="E68" s="3">
        <f t="shared" si="0"/>
        <v>149.7584541062802</v>
      </c>
      <c r="H68">
        <v>3</v>
      </c>
      <c r="J68">
        <f t="shared" si="1"/>
        <v>1419.3207710727165</v>
      </c>
      <c r="R68">
        <f t="shared" si="6"/>
        <v>63</v>
      </c>
      <c r="S68">
        <f t="shared" si="2"/>
        <v>3969</v>
      </c>
      <c r="T68">
        <f t="shared" si="3"/>
        <v>3.1520805585043346</v>
      </c>
      <c r="U68">
        <f t="shared" si="4"/>
        <v>2.9684829485539352</v>
      </c>
      <c r="V68">
        <f t="shared" si="5"/>
        <v>-0.18359760995039945</v>
      </c>
      <c r="AC68">
        <f t="shared" si="13"/>
        <v>705.8333333333334</v>
      </c>
      <c r="AD68">
        <f t="shared" si="10"/>
        <v>818.3333333333334</v>
      </c>
      <c r="AE68">
        <f t="shared" si="11"/>
        <v>113.64562118126274</v>
      </c>
    </row>
    <row r="69" spans="1:31" ht="12.75">
      <c r="A69" s="1">
        <v>83.29444444444444</v>
      </c>
      <c r="B69" s="4">
        <f>data!F67</f>
        <v>0.662213</v>
      </c>
      <c r="C69" s="4">
        <f>data!N67</f>
        <v>6.12</v>
      </c>
      <c r="D69">
        <f>data!V67</f>
        <v>890</v>
      </c>
      <c r="E69" s="3">
        <f t="shared" si="0"/>
        <v>145.4248366013072</v>
      </c>
      <c r="H69">
        <v>4</v>
      </c>
      <c r="J69">
        <f t="shared" si="1"/>
        <v>1343.978448022011</v>
      </c>
      <c r="R69">
        <f t="shared" si="6"/>
        <v>64</v>
      </c>
      <c r="S69">
        <f t="shared" si="2"/>
        <v>4096</v>
      </c>
      <c r="T69">
        <f t="shared" si="3"/>
        <v>3.128392304446853</v>
      </c>
      <c r="U69">
        <f t="shared" si="4"/>
        <v>2.949390006644913</v>
      </c>
      <c r="V69">
        <f t="shared" si="5"/>
        <v>-0.17900229780193988</v>
      </c>
      <c r="AC69">
        <f t="shared" si="13"/>
        <v>715</v>
      </c>
      <c r="AD69">
        <f t="shared" si="10"/>
        <v>803.3333333333334</v>
      </c>
      <c r="AE69">
        <f t="shared" si="11"/>
        <v>110.78838174273858</v>
      </c>
    </row>
    <row r="70" spans="1:31" ht="12.75">
      <c r="A70" s="1">
        <v>83.29513888888889</v>
      </c>
      <c r="B70" s="4">
        <f>data!F68</f>
        <v>0.662213</v>
      </c>
      <c r="C70" s="4">
        <f>data!N68</f>
        <v>6.18</v>
      </c>
      <c r="D70">
        <f>data!V68</f>
        <v>900</v>
      </c>
      <c r="E70" s="3">
        <f t="shared" si="0"/>
        <v>145.63106796116506</v>
      </c>
      <c r="H70">
        <v>5</v>
      </c>
      <c r="J70">
        <f t="shared" si="1"/>
        <v>1359.0793294604605</v>
      </c>
      <c r="R70">
        <f t="shared" si="6"/>
        <v>65</v>
      </c>
      <c r="S70">
        <f t="shared" si="2"/>
        <v>4225</v>
      </c>
      <c r="T70">
        <f t="shared" si="3"/>
        <v>3.133244807241265</v>
      </c>
      <c r="U70">
        <f t="shared" si="4"/>
        <v>2.9542425094393248</v>
      </c>
      <c r="V70">
        <f t="shared" si="5"/>
        <v>-0.17900229780193988</v>
      </c>
      <c r="AC70">
        <f t="shared" si="13"/>
        <v>732.5</v>
      </c>
      <c r="AD70">
        <f t="shared" si="10"/>
        <v>787.5</v>
      </c>
      <c r="AE70">
        <f t="shared" si="11"/>
        <v>114.28571428571428</v>
      </c>
    </row>
    <row r="71" spans="1:31" ht="12.75">
      <c r="A71" s="1">
        <v>83.29583333333333</v>
      </c>
      <c r="B71" s="4">
        <f>data!F69</f>
        <v>0.662213</v>
      </c>
      <c r="C71" s="4">
        <f>data!N69</f>
        <v>6.09</v>
      </c>
      <c r="D71">
        <f>data!V69</f>
        <v>860</v>
      </c>
      <c r="E71" s="3">
        <f aca="true" t="shared" si="14" ref="E71:E134">D71/C71</f>
        <v>141.21510673234812</v>
      </c>
      <c r="H71">
        <v>6</v>
      </c>
      <c r="J71">
        <f aca="true" t="shared" si="15" ref="J71:J134">D71/B71</f>
        <v>1298.6758037066622</v>
      </c>
      <c r="R71">
        <f t="shared" si="6"/>
        <v>66</v>
      </c>
      <c r="S71">
        <f aca="true" t="shared" si="16" ref="S71:S134">R71*R71</f>
        <v>4356</v>
      </c>
      <c r="T71">
        <f aca="true" t="shared" si="17" ref="T71:T134">LOG(J71)</f>
        <v>3.1135007490455076</v>
      </c>
      <c r="U71">
        <f aca="true" t="shared" si="18" ref="U71:U134">LOG(D71)</f>
        <v>2.934498451243568</v>
      </c>
      <c r="V71">
        <f aca="true" t="shared" si="19" ref="V71:V134">LOG(B71)</f>
        <v>-0.17900229780193988</v>
      </c>
      <c r="AC71">
        <f t="shared" si="13"/>
        <v>747.5</v>
      </c>
      <c r="AD71">
        <f t="shared" si="10"/>
        <v>769.1666666666666</v>
      </c>
      <c r="AE71">
        <f t="shared" si="11"/>
        <v>111.80931744312026</v>
      </c>
    </row>
    <row r="72" spans="1:31" ht="12.75">
      <c r="A72" s="1">
        <v>83.29652777777777</v>
      </c>
      <c r="B72" s="4">
        <f>data!F70</f>
        <v>0.662213</v>
      </c>
      <c r="C72" s="4">
        <f>data!N70</f>
        <v>6.12</v>
      </c>
      <c r="D72">
        <f>data!V70</f>
        <v>830</v>
      </c>
      <c r="E72" s="3">
        <f t="shared" si="14"/>
        <v>135.62091503267973</v>
      </c>
      <c r="H72">
        <v>7</v>
      </c>
      <c r="J72">
        <f t="shared" si="15"/>
        <v>1253.3731593913135</v>
      </c>
      <c r="R72">
        <f aca="true" t="shared" si="20" ref="R72:R135">1+R71</f>
        <v>67</v>
      </c>
      <c r="S72">
        <f t="shared" si="16"/>
        <v>4489</v>
      </c>
      <c r="T72">
        <f t="shared" si="17"/>
        <v>3.098080390178014</v>
      </c>
      <c r="U72">
        <f t="shared" si="18"/>
        <v>2.9190780923760737</v>
      </c>
      <c r="V72">
        <f t="shared" si="19"/>
        <v>-0.17900229780193988</v>
      </c>
      <c r="AC72">
        <f t="shared" si="13"/>
        <v>751.6666666666666</v>
      </c>
      <c r="AD72">
        <f t="shared" si="10"/>
        <v>747.5</v>
      </c>
      <c r="AE72">
        <f t="shared" si="11"/>
        <v>111.03678929765886</v>
      </c>
    </row>
    <row r="73" spans="1:31" ht="12.75">
      <c r="A73" s="1">
        <v>83.29722222222223</v>
      </c>
      <c r="B73" s="4">
        <f>data!F71</f>
        <v>0.662213</v>
      </c>
      <c r="C73" s="4">
        <f>data!N71</f>
        <v>6.13</v>
      </c>
      <c r="D73">
        <f>data!V71</f>
        <v>760</v>
      </c>
      <c r="E73" s="3">
        <f t="shared" si="14"/>
        <v>123.98042414355628</v>
      </c>
      <c r="H73">
        <v>8</v>
      </c>
      <c r="J73">
        <f t="shared" si="15"/>
        <v>1147.6669893221667</v>
      </c>
      <c r="R73">
        <f t="shared" si="20"/>
        <v>68</v>
      </c>
      <c r="S73">
        <f t="shared" si="16"/>
        <v>4624</v>
      </c>
      <c r="T73">
        <f t="shared" si="17"/>
        <v>3.0598158900827315</v>
      </c>
      <c r="U73">
        <f t="shared" si="18"/>
        <v>2.8808135922807914</v>
      </c>
      <c r="V73">
        <f t="shared" si="19"/>
        <v>-0.17900229780193988</v>
      </c>
      <c r="AC73">
        <f t="shared" si="13"/>
        <v>753.3333333333334</v>
      </c>
      <c r="AD73">
        <f t="shared" si="10"/>
        <v>723.3333333333334</v>
      </c>
      <c r="AE73">
        <f t="shared" si="11"/>
        <v>105.06912442396312</v>
      </c>
    </row>
    <row r="74" spans="1:31" ht="12.75">
      <c r="A74" s="1">
        <v>83.29791666666667</v>
      </c>
      <c r="B74" s="4">
        <f>data!F72</f>
        <v>0.662213</v>
      </c>
      <c r="C74" s="4">
        <f>data!N72</f>
        <v>6.06</v>
      </c>
      <c r="D74">
        <f>data!V72</f>
        <v>730</v>
      </c>
      <c r="E74" s="3">
        <f t="shared" si="14"/>
        <v>120.46204620462046</v>
      </c>
      <c r="H74">
        <v>9</v>
      </c>
      <c r="J74">
        <f t="shared" si="15"/>
        <v>1102.364345006818</v>
      </c>
      <c r="R74">
        <f t="shared" si="20"/>
        <v>69</v>
      </c>
      <c r="S74">
        <f t="shared" si="16"/>
        <v>4761</v>
      </c>
      <c r="T74">
        <f t="shared" si="17"/>
        <v>3.042325157922396</v>
      </c>
      <c r="U74">
        <f t="shared" si="18"/>
        <v>2.863322860120456</v>
      </c>
      <c r="V74">
        <f t="shared" si="19"/>
        <v>-0.17900229780193988</v>
      </c>
      <c r="AC74">
        <f t="shared" si="13"/>
        <v>757.5</v>
      </c>
      <c r="AD74">
        <f t="shared" si="10"/>
        <v>702.5</v>
      </c>
      <c r="AE74">
        <f t="shared" si="11"/>
        <v>103.91459074733096</v>
      </c>
    </row>
    <row r="75" spans="1:31" ht="12.75">
      <c r="A75" s="1">
        <v>83.29861111111111</v>
      </c>
      <c r="B75" s="4">
        <f>data!F73</f>
        <v>0.662213</v>
      </c>
      <c r="C75" s="4">
        <f>data!N73</f>
        <v>6.1</v>
      </c>
      <c r="D75">
        <f>data!V73</f>
        <v>730</v>
      </c>
      <c r="E75" s="3">
        <f t="shared" si="14"/>
        <v>119.672131147541</v>
      </c>
      <c r="H75">
        <v>10</v>
      </c>
      <c r="J75">
        <f t="shared" si="15"/>
        <v>1102.364345006818</v>
      </c>
      <c r="R75">
        <f t="shared" si="20"/>
        <v>70</v>
      </c>
      <c r="S75">
        <f t="shared" si="16"/>
        <v>4900</v>
      </c>
      <c r="T75">
        <f t="shared" si="17"/>
        <v>3.042325157922396</v>
      </c>
      <c r="U75">
        <f t="shared" si="18"/>
        <v>2.863322860120456</v>
      </c>
      <c r="V75">
        <f t="shared" si="19"/>
        <v>-0.17900229780193988</v>
      </c>
      <c r="AC75">
        <f t="shared" si="13"/>
        <v>764.1666666666666</v>
      </c>
      <c r="AD75">
        <f t="shared" si="10"/>
        <v>686.6666666666666</v>
      </c>
      <c r="AE75">
        <f t="shared" si="11"/>
        <v>106.31067961165049</v>
      </c>
    </row>
    <row r="76" spans="1:31" ht="12.75">
      <c r="A76" s="1">
        <v>83.29930555555556</v>
      </c>
      <c r="B76" s="4">
        <f>data!F74</f>
        <v>0.669184</v>
      </c>
      <c r="C76" s="4">
        <f>data!N74</f>
        <v>6.14</v>
      </c>
      <c r="D76">
        <f>data!V74</f>
        <v>790</v>
      </c>
      <c r="E76" s="3">
        <f t="shared" si="14"/>
        <v>128.6644951140065</v>
      </c>
      <c r="H76">
        <v>11</v>
      </c>
      <c r="J76">
        <f t="shared" si="15"/>
        <v>1180.542272379495</v>
      </c>
      <c r="R76">
        <f t="shared" si="20"/>
        <v>71</v>
      </c>
      <c r="S76">
        <f t="shared" si="16"/>
        <v>5041</v>
      </c>
      <c r="T76">
        <f t="shared" si="17"/>
        <v>3.0720815427340664</v>
      </c>
      <c r="U76">
        <f t="shared" si="18"/>
        <v>2.8976270912904414</v>
      </c>
      <c r="V76">
        <f t="shared" si="19"/>
        <v>-0.17445445144362495</v>
      </c>
      <c r="AC76">
        <f t="shared" si="13"/>
        <v>778.3333333333334</v>
      </c>
      <c r="AD76">
        <f aca="true" t="shared" si="21" ref="AD76:AD139">AVERAGE(D76:D87)</f>
        <v>676.6666666666666</v>
      </c>
      <c r="AE76">
        <f aca="true" t="shared" si="22" ref="AE76:AE139">D76/AD76*100</f>
        <v>116.7487684729064</v>
      </c>
    </row>
    <row r="77" spans="1:31" ht="12.75">
      <c r="A77" s="1">
        <v>83.3</v>
      </c>
      <c r="B77" s="4">
        <f>data!F75</f>
        <v>0.669184</v>
      </c>
      <c r="C77" s="4">
        <f>data!N75</f>
        <v>6.15</v>
      </c>
      <c r="D77">
        <f>data!V75</f>
        <v>800</v>
      </c>
      <c r="E77" s="3">
        <f t="shared" si="14"/>
        <v>130.0813008130081</v>
      </c>
      <c r="H77">
        <v>12</v>
      </c>
      <c r="J77">
        <f t="shared" si="15"/>
        <v>1195.48584544759</v>
      </c>
      <c r="R77">
        <f t="shared" si="20"/>
        <v>72</v>
      </c>
      <c r="S77">
        <f t="shared" si="16"/>
        <v>5184</v>
      </c>
      <c r="T77">
        <f t="shared" si="17"/>
        <v>3.0775444384355684</v>
      </c>
      <c r="U77">
        <f t="shared" si="18"/>
        <v>2.9030899869919438</v>
      </c>
      <c r="V77">
        <f t="shared" si="19"/>
        <v>-0.17445445144362495</v>
      </c>
      <c r="AC77">
        <f t="shared" si="13"/>
        <v>793.3333333333334</v>
      </c>
      <c r="AD77">
        <f t="shared" si="21"/>
        <v>667.5</v>
      </c>
      <c r="AE77">
        <f t="shared" si="22"/>
        <v>119.85018726591761</v>
      </c>
    </row>
    <row r="78" spans="1:31" ht="12.75">
      <c r="A78" s="1">
        <v>83.33402777777778</v>
      </c>
      <c r="B78" s="4">
        <f>data!F76</f>
        <v>0.676155</v>
      </c>
      <c r="C78" s="4">
        <f>data!N76</f>
        <v>6.13</v>
      </c>
      <c r="D78">
        <f>data!V76</f>
        <v>800</v>
      </c>
      <c r="E78" s="3">
        <f t="shared" si="14"/>
        <v>130.50570962479608</v>
      </c>
      <c r="G78">
        <v>2000</v>
      </c>
      <c r="H78">
        <v>1</v>
      </c>
      <c r="J78">
        <f t="shared" si="15"/>
        <v>1183.1606658236649</v>
      </c>
      <c r="R78">
        <f t="shared" si="20"/>
        <v>73</v>
      </c>
      <c r="S78">
        <f t="shared" si="16"/>
        <v>5329</v>
      </c>
      <c r="T78">
        <f t="shared" si="17"/>
        <v>3.0730437231087775</v>
      </c>
      <c r="U78">
        <f t="shared" si="18"/>
        <v>2.9030899869919438</v>
      </c>
      <c r="V78">
        <f t="shared" si="19"/>
        <v>-0.16995373611683395</v>
      </c>
      <c r="AC78">
        <f t="shared" si="13"/>
        <v>808.3333333333334</v>
      </c>
      <c r="AD78">
        <f t="shared" si="21"/>
        <v>658.3333333333334</v>
      </c>
      <c r="AE78">
        <f t="shared" si="22"/>
        <v>121.51898734177216</v>
      </c>
    </row>
    <row r="79" spans="1:31" ht="12.75">
      <c r="A79" s="1">
        <v>83.33472222222223</v>
      </c>
      <c r="B79" s="4">
        <f>data!F77</f>
        <v>0.676155</v>
      </c>
      <c r="C79" s="4">
        <f>data!N77</f>
        <v>6.32</v>
      </c>
      <c r="D79">
        <f>data!V77</f>
        <v>800</v>
      </c>
      <c r="E79" s="3">
        <f t="shared" si="14"/>
        <v>126.58227848101265</v>
      </c>
      <c r="H79">
        <v>2</v>
      </c>
      <c r="J79">
        <f t="shared" si="15"/>
        <v>1183.1606658236649</v>
      </c>
      <c r="R79">
        <f t="shared" si="20"/>
        <v>74</v>
      </c>
      <c r="S79">
        <f t="shared" si="16"/>
        <v>5476</v>
      </c>
      <c r="T79">
        <f t="shared" si="17"/>
        <v>3.0730437231087775</v>
      </c>
      <c r="U79">
        <f t="shared" si="18"/>
        <v>2.9030899869919438</v>
      </c>
      <c r="V79">
        <f t="shared" si="19"/>
        <v>-0.16995373611683395</v>
      </c>
      <c r="AC79">
        <f t="shared" si="13"/>
        <v>818.3333333333334</v>
      </c>
      <c r="AD79">
        <f t="shared" si="21"/>
        <v>659.1666666666666</v>
      </c>
      <c r="AE79">
        <f t="shared" si="22"/>
        <v>121.36536030341341</v>
      </c>
    </row>
    <row r="80" spans="1:31" ht="12.75">
      <c r="A80" s="1">
        <v>83.33541666666666</v>
      </c>
      <c r="B80" s="4">
        <f>data!F78</f>
        <v>0.683125</v>
      </c>
      <c r="C80" s="4">
        <f>data!N78</f>
        <v>6.47</v>
      </c>
      <c r="D80">
        <f>data!V78</f>
        <v>750</v>
      </c>
      <c r="E80" s="3">
        <f t="shared" si="14"/>
        <v>115.91962905718702</v>
      </c>
      <c r="H80">
        <v>3</v>
      </c>
      <c r="J80">
        <f t="shared" si="15"/>
        <v>1097.8956999085087</v>
      </c>
      <c r="R80">
        <f t="shared" si="20"/>
        <v>75</v>
      </c>
      <c r="S80">
        <f t="shared" si="16"/>
        <v>5625</v>
      </c>
      <c r="T80">
        <f t="shared" si="17"/>
        <v>3.0405610840979223</v>
      </c>
      <c r="U80">
        <f t="shared" si="18"/>
        <v>2.8750612633917</v>
      </c>
      <c r="V80">
        <f t="shared" si="19"/>
        <v>-0.165499820706222</v>
      </c>
      <c r="AC80">
        <f t="shared" si="13"/>
        <v>803.3333333333334</v>
      </c>
      <c r="AD80">
        <f t="shared" si="21"/>
        <v>662.5</v>
      </c>
      <c r="AE80">
        <f t="shared" si="22"/>
        <v>113.20754716981132</v>
      </c>
    </row>
    <row r="81" spans="1:31" ht="12.75">
      <c r="A81" s="1">
        <v>83.33611111111111</v>
      </c>
      <c r="B81" s="4">
        <f>data!F79</f>
        <v>0.690096</v>
      </c>
      <c r="C81" s="4">
        <f>data!N79</f>
        <v>6.65</v>
      </c>
      <c r="D81">
        <f>data!V79</f>
        <v>700</v>
      </c>
      <c r="E81" s="3">
        <f t="shared" si="14"/>
        <v>105.26315789473684</v>
      </c>
      <c r="H81">
        <v>4</v>
      </c>
      <c r="J81">
        <f t="shared" si="15"/>
        <v>1014.3516264403793</v>
      </c>
      <c r="R81">
        <f t="shared" si="20"/>
        <v>76</v>
      </c>
      <c r="S81">
        <f t="shared" si="16"/>
        <v>5776</v>
      </c>
      <c r="T81">
        <f t="shared" si="17"/>
        <v>3.0061885298999003</v>
      </c>
      <c r="U81">
        <f t="shared" si="18"/>
        <v>2.845098040014257</v>
      </c>
      <c r="V81">
        <f t="shared" si="19"/>
        <v>-0.16109048988564342</v>
      </c>
      <c r="AC81">
        <f aca="true" t="shared" si="23" ref="AC81:AC112">AVERAGE(D70:D81)</f>
        <v>787.5</v>
      </c>
      <c r="AD81">
        <f t="shared" si="21"/>
        <v>668.3333333333334</v>
      </c>
      <c r="AE81">
        <f t="shared" si="22"/>
        <v>104.73815461346634</v>
      </c>
    </row>
    <row r="82" spans="1:31" ht="12.75">
      <c r="A82" s="1">
        <v>83.33680555555556</v>
      </c>
      <c r="B82" s="4">
        <f>data!F80</f>
        <v>0.690096</v>
      </c>
      <c r="C82" s="4">
        <f>data!N80</f>
        <v>6.92</v>
      </c>
      <c r="D82">
        <f>data!V80</f>
        <v>680</v>
      </c>
      <c r="E82" s="3">
        <f t="shared" si="14"/>
        <v>98.26589595375722</v>
      </c>
      <c r="H82">
        <v>5</v>
      </c>
      <c r="J82">
        <f t="shared" si="15"/>
        <v>985.3701513992255</v>
      </c>
      <c r="R82">
        <f t="shared" si="20"/>
        <v>77</v>
      </c>
      <c r="S82">
        <f t="shared" si="16"/>
        <v>5929</v>
      </c>
      <c r="T82">
        <f t="shared" si="17"/>
        <v>2.9935994025918795</v>
      </c>
      <c r="U82">
        <f t="shared" si="18"/>
        <v>2.832508912706236</v>
      </c>
      <c r="V82">
        <f t="shared" si="19"/>
        <v>-0.16109048988564342</v>
      </c>
      <c r="AC82">
        <f t="shared" si="23"/>
        <v>769.1666666666666</v>
      </c>
      <c r="AD82">
        <f t="shared" si="21"/>
        <v>677.5</v>
      </c>
      <c r="AE82">
        <f t="shared" si="22"/>
        <v>100.36900369003689</v>
      </c>
    </row>
    <row r="83" spans="1:31" ht="12.75">
      <c r="A83" s="1">
        <v>83.3375</v>
      </c>
      <c r="B83" s="4">
        <f>data!F81</f>
        <v>0.697067</v>
      </c>
      <c r="C83" s="4">
        <f>data!N81</f>
        <v>7.02</v>
      </c>
      <c r="D83">
        <f>data!V81</f>
        <v>600</v>
      </c>
      <c r="E83" s="3">
        <f t="shared" si="14"/>
        <v>85.47008547008548</v>
      </c>
      <c r="H83">
        <v>6</v>
      </c>
      <c r="J83">
        <f t="shared" si="15"/>
        <v>860.7493971167764</v>
      </c>
      <c r="R83">
        <f t="shared" si="20"/>
        <v>78</v>
      </c>
      <c r="S83">
        <f t="shared" si="16"/>
        <v>6084</v>
      </c>
      <c r="T83">
        <f t="shared" si="17"/>
        <v>2.9348767271897245</v>
      </c>
      <c r="U83">
        <f t="shared" si="18"/>
        <v>2.7781512503836434</v>
      </c>
      <c r="V83">
        <f t="shared" si="19"/>
        <v>-0.15672547680608068</v>
      </c>
      <c r="AC83">
        <f t="shared" si="23"/>
        <v>747.5</v>
      </c>
      <c r="AD83">
        <f t="shared" si="21"/>
        <v>684.1666666666666</v>
      </c>
      <c r="AE83">
        <f t="shared" si="22"/>
        <v>87.6979293544458</v>
      </c>
    </row>
    <row r="84" spans="1:31" ht="12.75">
      <c r="A84" s="1">
        <v>83.33819444444444</v>
      </c>
      <c r="B84" s="4">
        <f>data!F82</f>
        <v>0.704037</v>
      </c>
      <c r="C84" s="4">
        <f>data!N82</f>
        <v>6.92</v>
      </c>
      <c r="D84">
        <f>data!V82</f>
        <v>540</v>
      </c>
      <c r="E84" s="3">
        <f t="shared" si="14"/>
        <v>78.03468208092485</v>
      </c>
      <c r="H84">
        <v>7</v>
      </c>
      <c r="J84">
        <f t="shared" si="15"/>
        <v>767.0051431955991</v>
      </c>
      <c r="R84">
        <f t="shared" si="20"/>
        <v>79</v>
      </c>
      <c r="S84">
        <f t="shared" si="16"/>
        <v>6241</v>
      </c>
      <c r="T84">
        <f t="shared" si="17"/>
        <v>2.884798276144521</v>
      </c>
      <c r="U84">
        <f t="shared" si="18"/>
        <v>2.7323937598229686</v>
      </c>
      <c r="V84">
        <f t="shared" si="19"/>
        <v>-0.15240451632155227</v>
      </c>
      <c r="AC84">
        <f t="shared" si="23"/>
        <v>723.3333333333334</v>
      </c>
      <c r="AD84">
        <f t="shared" si="21"/>
        <v>699.1666666666666</v>
      </c>
      <c r="AE84">
        <f t="shared" si="22"/>
        <v>77.23480333730632</v>
      </c>
    </row>
    <row r="85" spans="1:31" ht="12.75">
      <c r="A85" s="1">
        <v>83.33888888888889</v>
      </c>
      <c r="B85" s="4">
        <f>data!F83</f>
        <v>0.704037</v>
      </c>
      <c r="C85" s="4">
        <f>data!N83</f>
        <v>6.9</v>
      </c>
      <c r="D85">
        <f>data!V83</f>
        <v>510</v>
      </c>
      <c r="E85" s="3">
        <f t="shared" si="14"/>
        <v>73.91304347826086</v>
      </c>
      <c r="H85">
        <v>8</v>
      </c>
      <c r="J85">
        <f t="shared" si="15"/>
        <v>724.3937463513992</v>
      </c>
      <c r="R85">
        <f t="shared" si="20"/>
        <v>80</v>
      </c>
      <c r="S85">
        <f t="shared" si="16"/>
        <v>6400</v>
      </c>
      <c r="T85">
        <f t="shared" si="17"/>
        <v>2.8599746924194887</v>
      </c>
      <c r="U85">
        <f t="shared" si="18"/>
        <v>2.7075701760979363</v>
      </c>
      <c r="V85">
        <f t="shared" si="19"/>
        <v>-0.15240451632155227</v>
      </c>
      <c r="AC85">
        <f t="shared" si="23"/>
        <v>702.5</v>
      </c>
      <c r="AD85">
        <f t="shared" si="21"/>
        <v>728.3333333333334</v>
      </c>
      <c r="AE85">
        <f t="shared" si="22"/>
        <v>70.0228832951945</v>
      </c>
    </row>
    <row r="86" spans="1:31" ht="12.75">
      <c r="A86" s="1">
        <v>83.33958333333334</v>
      </c>
      <c r="B86" s="4">
        <f>data!F84</f>
        <v>0.711008</v>
      </c>
      <c r="C86" s="4">
        <f>data!N84</f>
        <v>6.96</v>
      </c>
      <c r="D86">
        <f>data!V84</f>
        <v>540</v>
      </c>
      <c r="E86" s="3">
        <f t="shared" si="14"/>
        <v>77.58620689655173</v>
      </c>
      <c r="H86">
        <v>9</v>
      </c>
      <c r="J86">
        <f t="shared" si="15"/>
        <v>759.4851253431748</v>
      </c>
      <c r="R86">
        <f t="shared" si="20"/>
        <v>81</v>
      </c>
      <c r="S86">
        <f t="shared" si="16"/>
        <v>6561</v>
      </c>
      <c r="T86">
        <f t="shared" si="17"/>
        <v>2.880519272544244</v>
      </c>
      <c r="U86">
        <f t="shared" si="18"/>
        <v>2.7323937598229686</v>
      </c>
      <c r="V86">
        <f t="shared" si="19"/>
        <v>-0.1481255127212758</v>
      </c>
      <c r="AC86">
        <f t="shared" si="23"/>
        <v>686.6666666666666</v>
      </c>
      <c r="AD86">
        <f t="shared" si="21"/>
        <v>767.5</v>
      </c>
      <c r="AE86">
        <f t="shared" si="22"/>
        <v>70.35830618892508</v>
      </c>
    </row>
    <row r="87" spans="1:31" ht="12.75">
      <c r="A87" s="1">
        <v>83.34027777777779</v>
      </c>
      <c r="B87" s="4">
        <f>data!F85</f>
        <v>0.711008</v>
      </c>
      <c r="C87" s="4">
        <f>data!N85</f>
        <v>7.18</v>
      </c>
      <c r="D87">
        <f>data!V85</f>
        <v>610</v>
      </c>
      <c r="E87" s="3">
        <f t="shared" si="14"/>
        <v>84.958217270195</v>
      </c>
      <c r="H87">
        <v>10</v>
      </c>
      <c r="J87">
        <f t="shared" si="15"/>
        <v>857.9369008506234</v>
      </c>
      <c r="R87">
        <f t="shared" si="20"/>
        <v>82</v>
      </c>
      <c r="S87">
        <f t="shared" si="16"/>
        <v>6724</v>
      </c>
      <c r="T87">
        <f t="shared" si="17"/>
        <v>2.9334553477320426</v>
      </c>
      <c r="U87">
        <f t="shared" si="18"/>
        <v>2.785329835010767</v>
      </c>
      <c r="V87">
        <f t="shared" si="19"/>
        <v>-0.1481255127212758</v>
      </c>
      <c r="AC87">
        <f t="shared" si="23"/>
        <v>676.6666666666666</v>
      </c>
      <c r="AD87">
        <f t="shared" si="21"/>
        <v>805.8333333333334</v>
      </c>
      <c r="AE87">
        <f t="shared" si="22"/>
        <v>75.69803516028955</v>
      </c>
    </row>
    <row r="88" spans="1:31" ht="12.75">
      <c r="A88" s="1">
        <v>83.34097222222222</v>
      </c>
      <c r="B88" s="4">
        <f>data!F86</f>
        <v>0.711008</v>
      </c>
      <c r="C88" s="4">
        <f>data!N86</f>
        <v>7.49</v>
      </c>
      <c r="D88">
        <f>data!V86</f>
        <v>680</v>
      </c>
      <c r="E88" s="3">
        <f t="shared" si="14"/>
        <v>90.78771695594125</v>
      </c>
      <c r="H88">
        <v>11</v>
      </c>
      <c r="J88">
        <f t="shared" si="15"/>
        <v>956.388676358072</v>
      </c>
      <c r="R88">
        <f t="shared" si="20"/>
        <v>83</v>
      </c>
      <c r="S88">
        <f t="shared" si="16"/>
        <v>6889</v>
      </c>
      <c r="T88">
        <f t="shared" si="17"/>
        <v>2.980634425427512</v>
      </c>
      <c r="U88">
        <f t="shared" si="18"/>
        <v>2.832508912706236</v>
      </c>
      <c r="V88">
        <f t="shared" si="19"/>
        <v>-0.1481255127212758</v>
      </c>
      <c r="AC88">
        <f t="shared" si="23"/>
        <v>667.5</v>
      </c>
      <c r="AD88">
        <f t="shared" si="21"/>
        <v>842.5</v>
      </c>
      <c r="AE88">
        <f t="shared" si="22"/>
        <v>80.71216617210682</v>
      </c>
    </row>
    <row r="89" spans="1:31" ht="12.75">
      <c r="A89" s="1">
        <v>83.34166666666667</v>
      </c>
      <c r="B89" s="4">
        <f>data!F87</f>
        <v>0.717979</v>
      </c>
      <c r="C89" s="4">
        <f>data!N87</f>
        <v>7.69</v>
      </c>
      <c r="D89">
        <f>data!V87</f>
        <v>690</v>
      </c>
      <c r="E89" s="3">
        <f t="shared" si="14"/>
        <v>89.72691807542262</v>
      </c>
      <c r="H89">
        <v>12</v>
      </c>
      <c r="J89">
        <f t="shared" si="15"/>
        <v>961.0308936612352</v>
      </c>
      <c r="R89">
        <f t="shared" si="20"/>
        <v>84</v>
      </c>
      <c r="S89">
        <f t="shared" si="16"/>
        <v>7056</v>
      </c>
      <c r="T89">
        <f t="shared" si="17"/>
        <v>2.98273734888701</v>
      </c>
      <c r="U89">
        <f t="shared" si="18"/>
        <v>2.838849090737255</v>
      </c>
      <c r="V89">
        <f t="shared" si="19"/>
        <v>-0.14388825814975498</v>
      </c>
      <c r="AC89">
        <f t="shared" si="23"/>
        <v>658.3333333333334</v>
      </c>
      <c r="AD89">
        <f t="shared" si="21"/>
        <v>892.5</v>
      </c>
      <c r="AE89">
        <f t="shared" si="22"/>
        <v>77.31092436974791</v>
      </c>
    </row>
    <row r="90" spans="1:31" ht="12.75">
      <c r="A90" s="1">
        <v>83.37569444444445</v>
      </c>
      <c r="B90" s="4">
        <f>data!F88</f>
        <v>0.73192</v>
      </c>
      <c r="C90" s="4">
        <f>data!N88</f>
        <v>7.64</v>
      </c>
      <c r="D90">
        <f>data!V88</f>
        <v>810</v>
      </c>
      <c r="E90" s="3">
        <f t="shared" si="14"/>
        <v>106.02094240837697</v>
      </c>
      <c r="G90">
        <v>2001</v>
      </c>
      <c r="H90">
        <v>1</v>
      </c>
      <c r="J90">
        <f t="shared" si="15"/>
        <v>1106.6783255000546</v>
      </c>
      <c r="R90">
        <f t="shared" si="20"/>
        <v>85</v>
      </c>
      <c r="S90">
        <f t="shared" si="16"/>
        <v>7225</v>
      </c>
      <c r="T90">
        <f t="shared" si="17"/>
        <v>3.044021404291905</v>
      </c>
      <c r="U90">
        <f t="shared" si="18"/>
        <v>2.90848501887865</v>
      </c>
      <c r="V90">
        <f t="shared" si="19"/>
        <v>-0.13553638541325527</v>
      </c>
      <c r="AC90">
        <f t="shared" si="23"/>
        <v>659.1666666666666</v>
      </c>
      <c r="AD90">
        <f t="shared" si="21"/>
        <v>963.3333333333334</v>
      </c>
      <c r="AE90">
        <f t="shared" si="22"/>
        <v>84.08304498269896</v>
      </c>
    </row>
    <row r="91" spans="1:31" ht="12.75">
      <c r="A91" s="1">
        <v>83.37638888888888</v>
      </c>
      <c r="B91" s="4">
        <f>data!F89</f>
        <v>0.724949</v>
      </c>
      <c r="C91" s="4">
        <f>data!N89</f>
        <v>7.78</v>
      </c>
      <c r="D91">
        <f>data!V89</f>
        <v>840</v>
      </c>
      <c r="E91" s="3">
        <f t="shared" si="14"/>
        <v>107.96915167095115</v>
      </c>
      <c r="H91">
        <v>2</v>
      </c>
      <c r="J91">
        <f t="shared" si="15"/>
        <v>1158.70219836154</v>
      </c>
      <c r="R91">
        <f t="shared" si="20"/>
        <v>86</v>
      </c>
      <c r="S91">
        <f t="shared" si="16"/>
        <v>7396</v>
      </c>
      <c r="T91">
        <f t="shared" si="17"/>
        <v>3.0639718309359196</v>
      </c>
      <c r="U91">
        <f t="shared" si="18"/>
        <v>2.9242792860618816</v>
      </c>
      <c r="V91">
        <f t="shared" si="19"/>
        <v>-0.13969254487403812</v>
      </c>
      <c r="AC91">
        <f t="shared" si="23"/>
        <v>662.5</v>
      </c>
      <c r="AD91">
        <f t="shared" si="21"/>
        <v>1040</v>
      </c>
      <c r="AE91">
        <f t="shared" si="22"/>
        <v>80.76923076923077</v>
      </c>
    </row>
    <row r="92" spans="1:31" ht="12.75">
      <c r="A92" s="1">
        <v>83.37708333333333</v>
      </c>
      <c r="B92" s="4">
        <f>data!F90</f>
        <v>0.73192</v>
      </c>
      <c r="C92" s="4">
        <f>data!N90</f>
        <v>7.82</v>
      </c>
      <c r="D92">
        <f>data!V90</f>
        <v>820</v>
      </c>
      <c r="E92" s="3">
        <f t="shared" si="14"/>
        <v>104.85933503836317</v>
      </c>
      <c r="H92">
        <v>3</v>
      </c>
      <c r="J92">
        <f t="shared" si="15"/>
        <v>1120.3410208765986</v>
      </c>
      <c r="R92">
        <f t="shared" si="20"/>
        <v>87</v>
      </c>
      <c r="S92">
        <f t="shared" si="16"/>
        <v>7569</v>
      </c>
      <c r="T92">
        <f t="shared" si="17"/>
        <v>3.049350237796972</v>
      </c>
      <c r="U92">
        <f t="shared" si="18"/>
        <v>2.9138138523837167</v>
      </c>
      <c r="V92">
        <f t="shared" si="19"/>
        <v>-0.13553638541325527</v>
      </c>
      <c r="AC92">
        <f t="shared" si="23"/>
        <v>668.3333333333334</v>
      </c>
      <c r="AD92">
        <f t="shared" si="21"/>
        <v>1125</v>
      </c>
      <c r="AE92">
        <f t="shared" si="22"/>
        <v>72.88888888888889</v>
      </c>
    </row>
    <row r="93" spans="1:31" ht="12.75">
      <c r="A93" s="1">
        <v>83.37777777777778</v>
      </c>
      <c r="B93" s="4">
        <f>data!F91</f>
        <v>0.73192</v>
      </c>
      <c r="C93" s="4">
        <f>data!N91</f>
        <v>7.9</v>
      </c>
      <c r="D93">
        <f>data!V91</f>
        <v>810</v>
      </c>
      <c r="E93" s="3">
        <f t="shared" si="14"/>
        <v>102.53164556962025</v>
      </c>
      <c r="H93">
        <v>4</v>
      </c>
      <c r="J93">
        <f t="shared" si="15"/>
        <v>1106.6783255000546</v>
      </c>
      <c r="R93">
        <f t="shared" si="20"/>
        <v>88</v>
      </c>
      <c r="S93">
        <f t="shared" si="16"/>
        <v>7744</v>
      </c>
      <c r="T93">
        <f t="shared" si="17"/>
        <v>3.044021404291905</v>
      </c>
      <c r="U93">
        <f t="shared" si="18"/>
        <v>2.90848501887865</v>
      </c>
      <c r="V93">
        <f t="shared" si="19"/>
        <v>-0.13553638541325527</v>
      </c>
      <c r="AC93">
        <f t="shared" si="23"/>
        <v>677.5</v>
      </c>
      <c r="AD93">
        <f t="shared" si="21"/>
        <v>1223.3333333333333</v>
      </c>
      <c r="AE93">
        <f t="shared" si="22"/>
        <v>66.21253405994551</v>
      </c>
    </row>
    <row r="94" spans="1:31" ht="12.75">
      <c r="A94" s="1">
        <v>83.37847222222221</v>
      </c>
      <c r="B94" s="4">
        <f>data!F92</f>
        <v>0.738891</v>
      </c>
      <c r="C94" s="4">
        <f>data!N92</f>
        <v>7.98</v>
      </c>
      <c r="D94">
        <f>data!V92</f>
        <v>760</v>
      </c>
      <c r="E94" s="3">
        <f t="shared" si="14"/>
        <v>95.23809523809523</v>
      </c>
      <c r="H94">
        <v>5</v>
      </c>
      <c r="J94">
        <f t="shared" si="15"/>
        <v>1028.5684898043148</v>
      </c>
      <c r="R94">
        <f t="shared" si="20"/>
        <v>89</v>
      </c>
      <c r="S94">
        <f t="shared" si="16"/>
        <v>7921</v>
      </c>
      <c r="T94">
        <f t="shared" si="17"/>
        <v>3.012233215577407</v>
      </c>
      <c r="U94">
        <f t="shared" si="18"/>
        <v>2.8808135922807914</v>
      </c>
      <c r="V94">
        <f t="shared" si="19"/>
        <v>-0.13141962329661605</v>
      </c>
      <c r="AC94">
        <f t="shared" si="23"/>
        <v>684.1666666666666</v>
      </c>
      <c r="AD94">
        <f t="shared" si="21"/>
        <v>1315</v>
      </c>
      <c r="AE94">
        <f t="shared" si="22"/>
        <v>57.79467680608364</v>
      </c>
    </row>
    <row r="95" spans="1:31" ht="12.75">
      <c r="A95" s="1">
        <v>83.37916666666666</v>
      </c>
      <c r="B95" s="4">
        <f>data!F93</f>
        <v>0.738891</v>
      </c>
      <c r="C95" s="4">
        <f>data!N93</f>
        <v>8.06</v>
      </c>
      <c r="D95">
        <f>data!V93</f>
        <v>780</v>
      </c>
      <c r="E95" s="3">
        <f t="shared" si="14"/>
        <v>96.77419354838709</v>
      </c>
      <c r="H95">
        <v>6</v>
      </c>
      <c r="J95">
        <f t="shared" si="15"/>
        <v>1055.6360816412705</v>
      </c>
      <c r="R95">
        <f t="shared" si="20"/>
        <v>90</v>
      </c>
      <c r="S95">
        <f t="shared" si="16"/>
        <v>8100</v>
      </c>
      <c r="T95">
        <f t="shared" si="17"/>
        <v>3.0235142259870966</v>
      </c>
      <c r="U95">
        <f t="shared" si="18"/>
        <v>2.8920946026904804</v>
      </c>
      <c r="V95">
        <f t="shared" si="19"/>
        <v>-0.13141962329661605</v>
      </c>
      <c r="AC95">
        <f t="shared" si="23"/>
        <v>699.1666666666666</v>
      </c>
      <c r="AD95">
        <f t="shared" si="21"/>
        <v>1400</v>
      </c>
      <c r="AE95">
        <f t="shared" si="22"/>
        <v>55.714285714285715</v>
      </c>
    </row>
    <row r="96" spans="1:31" ht="12.75">
      <c r="A96" s="1">
        <v>83.37986111111111</v>
      </c>
      <c r="B96" s="4">
        <f>data!F94</f>
        <v>0.738891</v>
      </c>
      <c r="C96" s="4">
        <f>data!N94</f>
        <v>8.21</v>
      </c>
      <c r="D96">
        <f>data!V94</f>
        <v>890</v>
      </c>
      <c r="E96" s="3">
        <f t="shared" si="14"/>
        <v>108.40438489646772</v>
      </c>
      <c r="H96">
        <v>7</v>
      </c>
      <c r="J96">
        <f t="shared" si="15"/>
        <v>1204.5078367445267</v>
      </c>
      <c r="R96">
        <f t="shared" si="20"/>
        <v>91</v>
      </c>
      <c r="S96">
        <f t="shared" si="16"/>
        <v>8281</v>
      </c>
      <c r="T96">
        <f t="shared" si="17"/>
        <v>3.080809629941529</v>
      </c>
      <c r="U96">
        <f t="shared" si="18"/>
        <v>2.949390006644913</v>
      </c>
      <c r="V96">
        <f t="shared" si="19"/>
        <v>-0.13141962329661605</v>
      </c>
      <c r="AC96">
        <f t="shared" si="23"/>
        <v>728.3333333333334</v>
      </c>
      <c r="AD96">
        <f t="shared" si="21"/>
        <v>1482.5</v>
      </c>
      <c r="AE96">
        <f t="shared" si="22"/>
        <v>60.03372681281619</v>
      </c>
    </row>
    <row r="97" spans="1:31" ht="12.75">
      <c r="A97" s="1">
        <v>83.38055555555556</v>
      </c>
      <c r="B97" s="4">
        <f>data!F95</f>
        <v>0.738891</v>
      </c>
      <c r="C97" s="4">
        <f>data!N95</f>
        <v>8.31</v>
      </c>
      <c r="D97">
        <f>data!V95</f>
        <v>980</v>
      </c>
      <c r="E97" s="3">
        <f t="shared" si="14"/>
        <v>117.93020457280385</v>
      </c>
      <c r="H97">
        <v>8</v>
      </c>
      <c r="J97">
        <f t="shared" si="15"/>
        <v>1326.3120000108272</v>
      </c>
      <c r="R97">
        <f t="shared" si="20"/>
        <v>92</v>
      </c>
      <c r="S97">
        <f t="shared" si="16"/>
        <v>8464</v>
      </c>
      <c r="T97">
        <f t="shared" si="17"/>
        <v>3.122645698989111</v>
      </c>
      <c r="U97">
        <f t="shared" si="18"/>
        <v>2.9912260756924947</v>
      </c>
      <c r="V97">
        <f t="shared" si="19"/>
        <v>-0.13141962329661605</v>
      </c>
      <c r="AC97">
        <f t="shared" si="23"/>
        <v>767.5</v>
      </c>
      <c r="AD97">
        <f t="shared" si="21"/>
        <v>1550.8333333333333</v>
      </c>
      <c r="AE97">
        <f t="shared" si="22"/>
        <v>63.191832348199895</v>
      </c>
    </row>
    <row r="98" spans="1:31" ht="12.75">
      <c r="A98" s="1">
        <v>83.38125</v>
      </c>
      <c r="B98" s="4">
        <f>data!F96</f>
        <v>0.738891</v>
      </c>
      <c r="C98" s="4">
        <f>data!N96</f>
        <v>8.68</v>
      </c>
      <c r="D98">
        <f>data!V96</f>
        <v>1000</v>
      </c>
      <c r="E98" s="3">
        <f t="shared" si="14"/>
        <v>115.20737327188941</v>
      </c>
      <c r="H98">
        <v>9</v>
      </c>
      <c r="J98">
        <f t="shared" si="15"/>
        <v>1353.3795918477826</v>
      </c>
      <c r="R98">
        <f t="shared" si="20"/>
        <v>93</v>
      </c>
      <c r="S98">
        <f t="shared" si="16"/>
        <v>8649</v>
      </c>
      <c r="T98">
        <f t="shared" si="17"/>
        <v>3.131419623296616</v>
      </c>
      <c r="U98">
        <f t="shared" si="18"/>
        <v>3</v>
      </c>
      <c r="V98">
        <f t="shared" si="19"/>
        <v>-0.13141962329661605</v>
      </c>
      <c r="AC98">
        <f t="shared" si="23"/>
        <v>805.8333333333334</v>
      </c>
      <c r="AD98">
        <f t="shared" si="21"/>
        <v>1615</v>
      </c>
      <c r="AE98">
        <f t="shared" si="22"/>
        <v>61.91950464396285</v>
      </c>
    </row>
    <row r="99" spans="1:31" ht="12.75">
      <c r="A99" s="1">
        <v>83.38194444444444</v>
      </c>
      <c r="B99" s="4">
        <f>data!F97</f>
        <v>0.738891</v>
      </c>
      <c r="C99" s="4">
        <f>data!N97</f>
        <v>9.28</v>
      </c>
      <c r="D99">
        <f>data!V97</f>
        <v>1050</v>
      </c>
      <c r="E99" s="3">
        <f t="shared" si="14"/>
        <v>113.14655172413794</v>
      </c>
      <c r="H99">
        <v>10</v>
      </c>
      <c r="J99">
        <f t="shared" si="15"/>
        <v>1421.0485714401718</v>
      </c>
      <c r="R99">
        <f t="shared" si="20"/>
        <v>94</v>
      </c>
      <c r="S99">
        <f t="shared" si="16"/>
        <v>8836</v>
      </c>
      <c r="T99">
        <f t="shared" si="17"/>
        <v>3.152608922366554</v>
      </c>
      <c r="U99">
        <f t="shared" si="18"/>
        <v>3.0211892990699383</v>
      </c>
      <c r="V99">
        <f t="shared" si="19"/>
        <v>-0.13141962329661605</v>
      </c>
      <c r="AC99">
        <f t="shared" si="23"/>
        <v>842.5</v>
      </c>
      <c r="AD99">
        <f t="shared" si="21"/>
        <v>1682.5</v>
      </c>
      <c r="AE99">
        <f t="shared" si="22"/>
        <v>62.40713224368499</v>
      </c>
    </row>
    <row r="100" spans="1:31" ht="12.75">
      <c r="A100" s="1">
        <v>83.38263888888889</v>
      </c>
      <c r="B100" s="4">
        <f>data!F98</f>
        <v>0.745861</v>
      </c>
      <c r="C100" s="4">
        <f>data!N98</f>
        <v>9.74</v>
      </c>
      <c r="D100">
        <f>data!V98</f>
        <v>1280</v>
      </c>
      <c r="E100" s="3">
        <f t="shared" si="14"/>
        <v>131.41683778234085</v>
      </c>
      <c r="H100">
        <v>11</v>
      </c>
      <c r="J100">
        <f t="shared" si="15"/>
        <v>1716.137457247396</v>
      </c>
      <c r="R100">
        <f t="shared" si="20"/>
        <v>95</v>
      </c>
      <c r="S100">
        <f t="shared" si="16"/>
        <v>9025</v>
      </c>
      <c r="T100">
        <f t="shared" si="17"/>
        <v>3.2345520705367012</v>
      </c>
      <c r="U100">
        <f t="shared" si="18"/>
        <v>3.1072099696478683</v>
      </c>
      <c r="V100">
        <f t="shared" si="19"/>
        <v>-0.12734210088883302</v>
      </c>
      <c r="AC100">
        <f t="shared" si="23"/>
        <v>892.5</v>
      </c>
      <c r="AD100">
        <f t="shared" si="21"/>
        <v>1745</v>
      </c>
      <c r="AE100">
        <f t="shared" si="22"/>
        <v>73.35243553008596</v>
      </c>
    </row>
    <row r="101" spans="1:31" ht="12.75">
      <c r="A101" s="1">
        <v>83.38333333333334</v>
      </c>
      <c r="B101" s="4">
        <f>data!F99</f>
        <v>0.745861</v>
      </c>
      <c r="C101" s="4">
        <f>data!N99</f>
        <v>11.68</v>
      </c>
      <c r="D101">
        <f>data!V99</f>
        <v>1540</v>
      </c>
      <c r="E101" s="3">
        <f t="shared" si="14"/>
        <v>131.84931506849315</v>
      </c>
      <c r="H101">
        <v>12</v>
      </c>
      <c r="J101">
        <f t="shared" si="15"/>
        <v>2064.7278782507733</v>
      </c>
      <c r="R101">
        <f t="shared" si="20"/>
        <v>96</v>
      </c>
      <c r="S101">
        <f t="shared" si="16"/>
        <v>9216</v>
      </c>
      <c r="T101">
        <f t="shared" si="17"/>
        <v>3.314862821725296</v>
      </c>
      <c r="U101">
        <f t="shared" si="18"/>
        <v>3.187520720836463</v>
      </c>
      <c r="V101">
        <f t="shared" si="19"/>
        <v>-0.12734210088883302</v>
      </c>
      <c r="AC101">
        <f t="shared" si="23"/>
        <v>963.3333333333334</v>
      </c>
      <c r="AD101">
        <f t="shared" si="21"/>
        <v>1790</v>
      </c>
      <c r="AE101">
        <f t="shared" si="22"/>
        <v>86.03351955307262</v>
      </c>
    </row>
    <row r="102" spans="1:31" ht="12.75">
      <c r="A102" s="1">
        <v>83.4173611111111</v>
      </c>
      <c r="B102" s="4">
        <f>data!F100</f>
        <v>0.759803</v>
      </c>
      <c r="C102" s="4">
        <f>data!N100</f>
        <v>11.63</v>
      </c>
      <c r="D102">
        <f>data!V100</f>
        <v>1730</v>
      </c>
      <c r="E102" s="3">
        <f t="shared" si="14"/>
        <v>148.75322441960446</v>
      </c>
      <c r="G102">
        <v>2002</v>
      </c>
      <c r="H102">
        <v>1</v>
      </c>
      <c r="J102">
        <f t="shared" si="15"/>
        <v>2276.9059874730688</v>
      </c>
      <c r="R102">
        <f t="shared" si="20"/>
        <v>97</v>
      </c>
      <c r="S102">
        <f t="shared" si="16"/>
        <v>9409</v>
      </c>
      <c r="T102">
        <f t="shared" si="17"/>
        <v>3.3573450991419</v>
      </c>
      <c r="U102">
        <f t="shared" si="18"/>
        <v>3.2380461031287955</v>
      </c>
      <c r="V102">
        <f t="shared" si="19"/>
        <v>-0.11929899601310477</v>
      </c>
      <c r="AC102">
        <f t="shared" si="23"/>
        <v>1040</v>
      </c>
      <c r="AD102">
        <f t="shared" si="21"/>
        <v>1808.3333333333333</v>
      </c>
      <c r="AE102">
        <f t="shared" si="22"/>
        <v>95.66820276497697</v>
      </c>
    </row>
    <row r="103" spans="1:31" ht="12.75">
      <c r="A103" s="1">
        <v>83.41805555555555</v>
      </c>
      <c r="B103" s="4">
        <f>data!F101</f>
        <v>0.766773</v>
      </c>
      <c r="C103" s="4">
        <f>data!N101</f>
        <v>11.49</v>
      </c>
      <c r="D103">
        <f>data!V101</f>
        <v>1860</v>
      </c>
      <c r="E103" s="3">
        <f t="shared" si="14"/>
        <v>161.8798955613577</v>
      </c>
      <c r="H103">
        <v>2</v>
      </c>
      <c r="J103">
        <f t="shared" si="15"/>
        <v>2425.7505154719843</v>
      </c>
      <c r="R103">
        <f t="shared" si="20"/>
        <v>98</v>
      </c>
      <c r="S103">
        <f t="shared" si="16"/>
        <v>9604</v>
      </c>
      <c r="T103">
        <f t="shared" si="17"/>
        <v>3.384846132340346</v>
      </c>
      <c r="U103">
        <f t="shared" si="18"/>
        <v>3.2695129442179165</v>
      </c>
      <c r="V103">
        <f t="shared" si="19"/>
        <v>-0.11533318812242965</v>
      </c>
      <c r="AC103">
        <f t="shared" si="23"/>
        <v>1125</v>
      </c>
      <c r="AD103">
        <f t="shared" si="21"/>
        <v>1794.1666666666667</v>
      </c>
      <c r="AE103">
        <f t="shared" si="22"/>
        <v>103.66929865304226</v>
      </c>
    </row>
    <row r="104" spans="1:31" ht="12.75">
      <c r="A104" s="1">
        <v>83.41875</v>
      </c>
      <c r="B104" s="4">
        <f>data!F102</f>
        <v>0.773744</v>
      </c>
      <c r="C104" s="4">
        <f>data!N102</f>
        <v>11.49</v>
      </c>
      <c r="D104">
        <f>data!V102</f>
        <v>2000</v>
      </c>
      <c r="E104" s="3">
        <f t="shared" si="14"/>
        <v>174.06440382941688</v>
      </c>
      <c r="H104">
        <v>3</v>
      </c>
      <c r="J104">
        <f t="shared" si="15"/>
        <v>2584.8342604272216</v>
      </c>
      <c r="R104">
        <f t="shared" si="20"/>
        <v>99</v>
      </c>
      <c r="S104">
        <f t="shared" si="16"/>
        <v>9801</v>
      </c>
      <c r="T104">
        <f t="shared" si="17"/>
        <v>3.412432701360517</v>
      </c>
      <c r="U104">
        <f t="shared" si="18"/>
        <v>3.3010299956639813</v>
      </c>
      <c r="V104">
        <f t="shared" si="19"/>
        <v>-0.11140270569653593</v>
      </c>
      <c r="AC104">
        <f t="shared" si="23"/>
        <v>1223.3333333333333</v>
      </c>
      <c r="AD104">
        <f t="shared" si="21"/>
        <v>1731.6666666666667</v>
      </c>
      <c r="AE104">
        <f t="shared" si="22"/>
        <v>115.49566891241578</v>
      </c>
    </row>
    <row r="105" spans="1:31" ht="12.75">
      <c r="A105" s="1">
        <v>83.41944444444444</v>
      </c>
      <c r="B105" s="4">
        <f>data!F103</f>
        <v>0.787685</v>
      </c>
      <c r="C105" s="4">
        <f>data!N103</f>
        <v>11.08</v>
      </c>
      <c r="D105">
        <f>data!V103</f>
        <v>1910</v>
      </c>
      <c r="E105" s="3">
        <f t="shared" si="14"/>
        <v>172.3826714801444</v>
      </c>
      <c r="H105">
        <v>4</v>
      </c>
      <c r="J105">
        <f t="shared" si="15"/>
        <v>2424.827183455315</v>
      </c>
      <c r="R105">
        <f t="shared" si="20"/>
        <v>100</v>
      </c>
      <c r="S105">
        <f t="shared" si="16"/>
        <v>10000</v>
      </c>
      <c r="T105">
        <f t="shared" si="17"/>
        <v>3.3846807920326394</v>
      </c>
      <c r="U105">
        <f t="shared" si="18"/>
        <v>3.2810333672477277</v>
      </c>
      <c r="V105">
        <f t="shared" si="19"/>
        <v>-0.10364742478491197</v>
      </c>
      <c r="AC105">
        <f t="shared" si="23"/>
        <v>1315</v>
      </c>
      <c r="AD105">
        <f t="shared" si="21"/>
        <v>1640</v>
      </c>
      <c r="AE105">
        <f t="shared" si="22"/>
        <v>116.46341463414633</v>
      </c>
    </row>
    <row r="106" spans="1:31" ht="12.75">
      <c r="A106" s="1">
        <v>83.42013888888889</v>
      </c>
      <c r="B106" s="4">
        <f>data!F104</f>
        <v>0.794656</v>
      </c>
      <c r="C106" s="4">
        <f>data!N104</f>
        <v>10.16</v>
      </c>
      <c r="D106">
        <f>data!V104</f>
        <v>1780</v>
      </c>
      <c r="E106" s="3">
        <f t="shared" si="14"/>
        <v>175.19685039370077</v>
      </c>
      <c r="H106">
        <v>5</v>
      </c>
      <c r="J106">
        <f t="shared" si="15"/>
        <v>2239.9629525228524</v>
      </c>
      <c r="R106">
        <f t="shared" si="20"/>
        <v>101</v>
      </c>
      <c r="S106">
        <f t="shared" si="16"/>
        <v>10201</v>
      </c>
      <c r="T106">
        <f t="shared" si="17"/>
        <v>3.350240835455615</v>
      </c>
      <c r="U106">
        <f t="shared" si="18"/>
        <v>3.250420002308894</v>
      </c>
      <c r="V106">
        <f t="shared" si="19"/>
        <v>-0.09982083314672074</v>
      </c>
      <c r="AC106">
        <f t="shared" si="23"/>
        <v>1400</v>
      </c>
      <c r="AD106">
        <f t="shared" si="21"/>
        <v>1548.3333333333333</v>
      </c>
      <c r="AE106">
        <f t="shared" si="22"/>
        <v>114.96232508073199</v>
      </c>
    </row>
    <row r="107" spans="1:31" ht="12.75">
      <c r="A107" s="1">
        <v>83.42083333333333</v>
      </c>
      <c r="B107" s="4">
        <f>data!F105</f>
        <v>0.801627</v>
      </c>
      <c r="C107" s="4">
        <f>data!N105</f>
        <v>10.18</v>
      </c>
      <c r="D107">
        <f>data!V105</f>
        <v>1770</v>
      </c>
      <c r="E107" s="3">
        <f t="shared" si="14"/>
        <v>173.8703339882122</v>
      </c>
      <c r="H107">
        <v>6</v>
      </c>
      <c r="J107">
        <f t="shared" si="15"/>
        <v>2208.009460759181</v>
      </c>
      <c r="R107">
        <f t="shared" si="20"/>
        <v>102</v>
      </c>
      <c r="S107">
        <f t="shared" si="16"/>
        <v>10404</v>
      </c>
      <c r="T107">
        <f t="shared" si="17"/>
        <v>3.344000929902589</v>
      </c>
      <c r="U107">
        <f t="shared" si="18"/>
        <v>3.247973266361807</v>
      </c>
      <c r="V107">
        <f t="shared" si="19"/>
        <v>-0.0960276635407824</v>
      </c>
      <c r="AC107">
        <f t="shared" si="23"/>
        <v>1482.5</v>
      </c>
      <c r="AD107">
        <f t="shared" si="21"/>
        <v>1473.3333333333333</v>
      </c>
      <c r="AE107">
        <f t="shared" si="22"/>
        <v>120.13574660633486</v>
      </c>
    </row>
    <row r="108" spans="1:31" ht="12.75">
      <c r="A108" s="1">
        <v>83.42152777777777</v>
      </c>
      <c r="B108" s="4">
        <f>data!F106</f>
        <v>0.808597</v>
      </c>
      <c r="C108" s="4">
        <f>data!N106</f>
        <v>10.1</v>
      </c>
      <c r="D108">
        <f>data!V106</f>
        <v>1710</v>
      </c>
      <c r="E108" s="3">
        <f t="shared" si="14"/>
        <v>169.30693069306932</v>
      </c>
      <c r="H108">
        <v>7</v>
      </c>
      <c r="J108">
        <f t="shared" si="15"/>
        <v>2114.774108734017</v>
      </c>
      <c r="R108">
        <f t="shared" si="20"/>
        <v>103</v>
      </c>
      <c r="S108">
        <f t="shared" si="16"/>
        <v>10609</v>
      </c>
      <c r="T108">
        <f t="shared" si="17"/>
        <v>3.325263984680502</v>
      </c>
      <c r="U108">
        <f t="shared" si="18"/>
        <v>3.2329961103921536</v>
      </c>
      <c r="V108">
        <f t="shared" si="19"/>
        <v>-0.09226787428834829</v>
      </c>
      <c r="AC108">
        <f t="shared" si="23"/>
        <v>1550.8333333333333</v>
      </c>
      <c r="AD108">
        <f t="shared" si="21"/>
        <v>1400</v>
      </c>
      <c r="AE108">
        <f t="shared" si="22"/>
        <v>122.14285714285715</v>
      </c>
    </row>
    <row r="109" spans="1:31" ht="12.75">
      <c r="A109" s="1">
        <v>83.42222222222223</v>
      </c>
      <c r="B109" s="4">
        <f>data!F107</f>
        <v>0.815568</v>
      </c>
      <c r="C109" s="4">
        <f>data!N107</f>
        <v>10.6</v>
      </c>
      <c r="D109">
        <f>data!V107</f>
        <v>1750</v>
      </c>
      <c r="E109" s="3">
        <f t="shared" si="14"/>
        <v>165.0943396226415</v>
      </c>
      <c r="H109">
        <v>8</v>
      </c>
      <c r="J109">
        <f t="shared" si="15"/>
        <v>2145.7438251623407</v>
      </c>
      <c r="R109">
        <f t="shared" si="20"/>
        <v>104</v>
      </c>
      <c r="S109">
        <f t="shared" si="16"/>
        <v>10816</v>
      </c>
      <c r="T109">
        <f t="shared" si="17"/>
        <v>3.331577871423326</v>
      </c>
      <c r="U109">
        <f t="shared" si="18"/>
        <v>3.2430380486862944</v>
      </c>
      <c r="V109">
        <f t="shared" si="19"/>
        <v>-0.08853982273703173</v>
      </c>
      <c r="AC109">
        <f t="shared" si="23"/>
        <v>1615</v>
      </c>
      <c r="AD109">
        <f t="shared" si="21"/>
        <v>1327.5</v>
      </c>
      <c r="AE109">
        <f t="shared" si="22"/>
        <v>131.82674199623352</v>
      </c>
    </row>
    <row r="110" spans="1:31" ht="12.75">
      <c r="A110" s="1">
        <v>83.42291666666667</v>
      </c>
      <c r="B110" s="4">
        <f>data!F108</f>
        <v>0.822539</v>
      </c>
      <c r="C110" s="4">
        <f>data!N108</f>
        <v>10.6</v>
      </c>
      <c r="D110">
        <f>data!V108</f>
        <v>1810</v>
      </c>
      <c r="E110" s="3">
        <f t="shared" si="14"/>
        <v>170.75471698113208</v>
      </c>
      <c r="H110">
        <v>9</v>
      </c>
      <c r="J110">
        <f t="shared" si="15"/>
        <v>2200.503562749</v>
      </c>
      <c r="R110">
        <f t="shared" si="20"/>
        <v>105</v>
      </c>
      <c r="S110">
        <f t="shared" si="16"/>
        <v>11025</v>
      </c>
      <c r="T110">
        <f t="shared" si="17"/>
        <v>3.342522076048693</v>
      </c>
      <c r="U110">
        <f t="shared" si="18"/>
        <v>3.2576785748691846</v>
      </c>
      <c r="V110">
        <f t="shared" si="19"/>
        <v>-0.08484350117950841</v>
      </c>
      <c r="AC110">
        <f t="shared" si="23"/>
        <v>1682.5</v>
      </c>
      <c r="AD110">
        <f t="shared" si="21"/>
        <v>1254.1666666666667</v>
      </c>
      <c r="AE110">
        <f t="shared" si="22"/>
        <v>144.3189368770764</v>
      </c>
    </row>
    <row r="111" spans="1:31" ht="12.75">
      <c r="A111" s="1">
        <v>83.42361111111111</v>
      </c>
      <c r="B111" s="4">
        <f>data!F109</f>
        <v>0.83648</v>
      </c>
      <c r="C111" s="4">
        <f>data!N109</f>
        <v>10.31</v>
      </c>
      <c r="D111">
        <f>data!V109</f>
        <v>1800</v>
      </c>
      <c r="E111" s="3">
        <f t="shared" si="14"/>
        <v>174.5877788554801</v>
      </c>
      <c r="H111">
        <v>10</v>
      </c>
      <c r="J111">
        <f t="shared" si="15"/>
        <v>2151.874521805662</v>
      </c>
      <c r="R111">
        <f t="shared" si="20"/>
        <v>106</v>
      </c>
      <c r="S111">
        <f t="shared" si="16"/>
        <v>11236</v>
      </c>
      <c r="T111">
        <f t="shared" si="17"/>
        <v>3.332816943538875</v>
      </c>
      <c r="U111">
        <f t="shared" si="18"/>
        <v>3.255272505103306</v>
      </c>
      <c r="V111">
        <f t="shared" si="19"/>
        <v>-0.07754443843556853</v>
      </c>
      <c r="AC111">
        <f t="shared" si="23"/>
        <v>1745</v>
      </c>
      <c r="AD111">
        <f t="shared" si="21"/>
        <v>1178.4958333333334</v>
      </c>
      <c r="AE111">
        <f t="shared" si="22"/>
        <v>152.7370694989022</v>
      </c>
    </row>
    <row r="112" spans="1:31" ht="12.75">
      <c r="A112" s="1">
        <v>83.42430555555556</v>
      </c>
      <c r="B112" s="4">
        <f>data!F110</f>
        <v>0.83648</v>
      </c>
      <c r="C112" s="4">
        <f>data!N110</f>
        <v>9.65</v>
      </c>
      <c r="D112">
        <f>data!V110</f>
        <v>1820</v>
      </c>
      <c r="E112" s="3">
        <f t="shared" si="14"/>
        <v>188.60103626943004</v>
      </c>
      <c r="H112">
        <v>11</v>
      </c>
      <c r="J112">
        <f t="shared" si="15"/>
        <v>2175.784238714614</v>
      </c>
      <c r="R112">
        <f t="shared" si="20"/>
        <v>107</v>
      </c>
      <c r="S112">
        <f t="shared" si="16"/>
        <v>11449</v>
      </c>
      <c r="T112">
        <f t="shared" si="17"/>
        <v>3.3376158264206435</v>
      </c>
      <c r="U112">
        <f t="shared" si="18"/>
        <v>3.2600713879850747</v>
      </c>
      <c r="V112">
        <f t="shared" si="19"/>
        <v>-0.07754443843556853</v>
      </c>
      <c r="AC112">
        <f t="shared" si="23"/>
        <v>1790</v>
      </c>
      <c r="AD112">
        <f t="shared" si="21"/>
        <v>1102.2166666666667</v>
      </c>
      <c r="AE112">
        <f t="shared" si="22"/>
        <v>165.12180000907262</v>
      </c>
    </row>
    <row r="113" spans="1:31" ht="12.75">
      <c r="A113" s="1">
        <v>83.425</v>
      </c>
      <c r="B113" s="4">
        <f>data!F111</f>
        <v>0.843451</v>
      </c>
      <c r="C113" s="4">
        <f>data!N111</f>
        <v>8.95</v>
      </c>
      <c r="D113">
        <f>data!V111</f>
        <v>1760</v>
      </c>
      <c r="E113" s="3">
        <f t="shared" si="14"/>
        <v>196.64804469273744</v>
      </c>
      <c r="H113">
        <v>12</v>
      </c>
      <c r="J113">
        <f t="shared" si="15"/>
        <v>2086.6653783088764</v>
      </c>
      <c r="R113">
        <f t="shared" si="20"/>
        <v>108</v>
      </c>
      <c r="S113">
        <f t="shared" si="16"/>
        <v>11664</v>
      </c>
      <c r="T113">
        <f t="shared" si="17"/>
        <v>3.3194528103469088</v>
      </c>
      <c r="U113">
        <f t="shared" si="18"/>
        <v>3.24551266781415</v>
      </c>
      <c r="V113">
        <f t="shared" si="19"/>
        <v>-0.07394014253275875</v>
      </c>
      <c r="AC113">
        <f aca="true" t="shared" si="24" ref="AC113:AC144">AVERAGE(D102:D113)</f>
        <v>1808.3333333333333</v>
      </c>
      <c r="AD113">
        <f t="shared" si="21"/>
        <v>1026.0416666666667</v>
      </c>
      <c r="AE113">
        <f t="shared" si="22"/>
        <v>171.53299492385784</v>
      </c>
    </row>
    <row r="114" spans="1:31" ht="12.75">
      <c r="A114" s="1">
        <v>83.45902777777778</v>
      </c>
      <c r="B114" s="4">
        <f>data!F112</f>
        <v>0.850421</v>
      </c>
      <c r="C114" s="4">
        <f>data!N112</f>
        <v>8.7</v>
      </c>
      <c r="D114">
        <f>data!V112</f>
        <v>1560</v>
      </c>
      <c r="E114" s="3">
        <f t="shared" si="14"/>
        <v>179.31034482758622</v>
      </c>
      <c r="G114">
        <v>2003</v>
      </c>
      <c r="H114">
        <v>1</v>
      </c>
      <c r="J114">
        <f t="shared" si="15"/>
        <v>1834.3855572710459</v>
      </c>
      <c r="R114">
        <f t="shared" si="20"/>
        <v>109</v>
      </c>
      <c r="S114">
        <f t="shared" si="16"/>
        <v>11881</v>
      </c>
      <c r="T114">
        <f t="shared" si="17"/>
        <v>3.2634906223901226</v>
      </c>
      <c r="U114">
        <f t="shared" si="18"/>
        <v>3.1931245983544616</v>
      </c>
      <c r="V114">
        <f t="shared" si="19"/>
        <v>-0.07036602403566075</v>
      </c>
      <c r="AC114">
        <f t="shared" si="24"/>
        <v>1794.1666666666667</v>
      </c>
      <c r="AD114">
        <f t="shared" si="21"/>
        <v>970.5416666666666</v>
      </c>
      <c r="AE114">
        <f t="shared" si="22"/>
        <v>160.73498475936978</v>
      </c>
    </row>
    <row r="115" spans="1:31" ht="12.75">
      <c r="A115" s="1">
        <v>83.45972222222223</v>
      </c>
      <c r="B115" s="4">
        <f>data!F113</f>
        <v>0.850421</v>
      </c>
      <c r="C115" s="4">
        <f>data!N113</f>
        <v>8.29</v>
      </c>
      <c r="D115">
        <f>data!V113</f>
        <v>1110</v>
      </c>
      <c r="E115" s="3">
        <f t="shared" si="14"/>
        <v>133.89626055488543</v>
      </c>
      <c r="H115">
        <v>2</v>
      </c>
      <c r="J115">
        <f t="shared" si="15"/>
        <v>1305.2358772890134</v>
      </c>
      <c r="R115">
        <f t="shared" si="20"/>
        <v>110</v>
      </c>
      <c r="S115">
        <f t="shared" si="16"/>
        <v>12100</v>
      </c>
      <c r="T115">
        <f t="shared" si="17"/>
        <v>3.115689002822318</v>
      </c>
      <c r="U115">
        <f t="shared" si="18"/>
        <v>3.0453229787866576</v>
      </c>
      <c r="V115">
        <f t="shared" si="19"/>
        <v>-0.07036602403566075</v>
      </c>
      <c r="AC115">
        <f t="shared" si="24"/>
        <v>1731.6666666666667</v>
      </c>
      <c r="AD115">
        <f t="shared" si="21"/>
        <v>949.0816666666666</v>
      </c>
      <c r="AE115">
        <f t="shared" si="22"/>
        <v>116.95516191968025</v>
      </c>
    </row>
    <row r="116" spans="1:31" ht="12.75">
      <c r="A116" s="1">
        <v>83.46041666666666</v>
      </c>
      <c r="B116" s="4">
        <f>data!F114</f>
        <v>0.857392</v>
      </c>
      <c r="C116" s="4">
        <f>data!N114</f>
        <v>8.05</v>
      </c>
      <c r="D116">
        <f>data!V114</f>
        <v>900</v>
      </c>
      <c r="E116" s="3">
        <f t="shared" si="14"/>
        <v>111.80124223602483</v>
      </c>
      <c r="H116">
        <v>3</v>
      </c>
      <c r="J116">
        <f t="shared" si="15"/>
        <v>1049.6948886856887</v>
      </c>
      <c r="R116">
        <f t="shared" si="20"/>
        <v>111</v>
      </c>
      <c r="S116">
        <f t="shared" si="16"/>
        <v>12321</v>
      </c>
      <c r="T116">
        <f t="shared" si="17"/>
        <v>3.02106308248312</v>
      </c>
      <c r="U116">
        <f t="shared" si="18"/>
        <v>2.9542425094393248</v>
      </c>
      <c r="V116">
        <f t="shared" si="19"/>
        <v>-0.0668205730437954</v>
      </c>
      <c r="AC116">
        <f t="shared" si="24"/>
        <v>1640</v>
      </c>
      <c r="AD116">
        <f t="shared" si="21"/>
        <v>967.2191666666666</v>
      </c>
      <c r="AE116">
        <f t="shared" si="22"/>
        <v>93.05026523633475</v>
      </c>
    </row>
    <row r="117" spans="1:31" ht="12.75">
      <c r="A117" s="1">
        <v>83.46111111111111</v>
      </c>
      <c r="B117" s="4">
        <f>data!F115</f>
        <v>0.857392</v>
      </c>
      <c r="C117" s="4">
        <f>data!N115</f>
        <v>7.66</v>
      </c>
      <c r="D117">
        <f>data!V115</f>
        <v>810</v>
      </c>
      <c r="E117" s="3">
        <f t="shared" si="14"/>
        <v>105.74412532637075</v>
      </c>
      <c r="H117">
        <v>4</v>
      </c>
      <c r="J117">
        <f t="shared" si="15"/>
        <v>944.7253998171198</v>
      </c>
      <c r="R117">
        <f t="shared" si="20"/>
        <v>112</v>
      </c>
      <c r="S117">
        <f t="shared" si="16"/>
        <v>12544</v>
      </c>
      <c r="T117">
        <f t="shared" si="17"/>
        <v>2.975305591922445</v>
      </c>
      <c r="U117">
        <f t="shared" si="18"/>
        <v>2.90848501887865</v>
      </c>
      <c r="V117">
        <f t="shared" si="19"/>
        <v>-0.0668205730437954</v>
      </c>
      <c r="AC117">
        <f t="shared" si="24"/>
        <v>1548.3333333333333</v>
      </c>
      <c r="AD117">
        <f t="shared" si="21"/>
        <v>982.0258333333333</v>
      </c>
      <c r="AE117">
        <f t="shared" si="22"/>
        <v>82.48255519415223</v>
      </c>
    </row>
    <row r="118" spans="1:31" ht="12.75">
      <c r="A118" s="1">
        <v>83.46180555555556</v>
      </c>
      <c r="B118" s="4">
        <f>data!F116</f>
        <v>0.857392</v>
      </c>
      <c r="C118" s="4">
        <f>data!N116</f>
        <v>7.66</v>
      </c>
      <c r="D118">
        <f>data!V116</f>
        <v>880</v>
      </c>
      <c r="E118" s="3">
        <f t="shared" si="14"/>
        <v>114.88250652741515</v>
      </c>
      <c r="H118">
        <v>5</v>
      </c>
      <c r="J118">
        <f t="shared" si="15"/>
        <v>1026.3683356037845</v>
      </c>
      <c r="R118">
        <f t="shared" si="20"/>
        <v>113</v>
      </c>
      <c r="S118">
        <f t="shared" si="16"/>
        <v>12769</v>
      </c>
      <c r="T118">
        <f t="shared" si="17"/>
        <v>3.011303245193964</v>
      </c>
      <c r="U118">
        <f t="shared" si="18"/>
        <v>2.9444826721501687</v>
      </c>
      <c r="V118">
        <f t="shared" si="19"/>
        <v>-0.0668205730437954</v>
      </c>
      <c r="AC118">
        <f t="shared" si="24"/>
        <v>1473.3333333333333</v>
      </c>
      <c r="AD118">
        <f t="shared" si="21"/>
        <v>1007.16</v>
      </c>
      <c r="AE118">
        <f t="shared" si="22"/>
        <v>87.37439930100481</v>
      </c>
    </row>
    <row r="119" spans="1:31" ht="12.75">
      <c r="A119" s="1">
        <v>83.4625</v>
      </c>
      <c r="B119" s="4">
        <f>data!F117</f>
        <v>0.850421</v>
      </c>
      <c r="C119" s="4">
        <f>data!N117</f>
        <v>7.86</v>
      </c>
      <c r="D119">
        <f>data!V117</f>
        <v>890</v>
      </c>
      <c r="E119" s="3">
        <f t="shared" si="14"/>
        <v>113.23155216284987</v>
      </c>
      <c r="H119">
        <v>6</v>
      </c>
      <c r="J119">
        <f t="shared" si="15"/>
        <v>1046.5404781866864</v>
      </c>
      <c r="R119">
        <f t="shared" si="20"/>
        <v>114</v>
      </c>
      <c r="S119">
        <f t="shared" si="16"/>
        <v>12996</v>
      </c>
      <c r="T119">
        <f t="shared" si="17"/>
        <v>3.0197560306805737</v>
      </c>
      <c r="U119">
        <f t="shared" si="18"/>
        <v>2.949390006644913</v>
      </c>
      <c r="V119">
        <f t="shared" si="19"/>
        <v>-0.07036602403566075</v>
      </c>
      <c r="AC119">
        <f t="shared" si="24"/>
        <v>1400</v>
      </c>
      <c r="AD119">
        <f t="shared" si="21"/>
        <v>1021.3466666666667</v>
      </c>
      <c r="AE119">
        <f t="shared" si="22"/>
        <v>87.13985457108915</v>
      </c>
    </row>
    <row r="120" spans="1:31" ht="12.75">
      <c r="A120" s="1">
        <v>83.46319444444444</v>
      </c>
      <c r="B120" s="4">
        <f>data!F118</f>
        <v>0.850421</v>
      </c>
      <c r="C120" s="4">
        <f>data!N118</f>
        <v>7.55</v>
      </c>
      <c r="D120">
        <f>data!V118</f>
        <v>840</v>
      </c>
      <c r="E120" s="3">
        <f t="shared" si="14"/>
        <v>111.25827814569537</v>
      </c>
      <c r="H120">
        <v>7</v>
      </c>
      <c r="J120">
        <f t="shared" si="15"/>
        <v>987.7460692997939</v>
      </c>
      <c r="R120">
        <f t="shared" si="20"/>
        <v>115</v>
      </c>
      <c r="S120">
        <f t="shared" si="16"/>
        <v>13225</v>
      </c>
      <c r="T120">
        <f t="shared" si="17"/>
        <v>2.9946453100975425</v>
      </c>
      <c r="U120">
        <f t="shared" si="18"/>
        <v>2.9242792860618816</v>
      </c>
      <c r="V120">
        <f t="shared" si="19"/>
        <v>-0.07036602403566075</v>
      </c>
      <c r="AC120">
        <f t="shared" si="24"/>
        <v>1327.5</v>
      </c>
      <c r="AD120">
        <f t="shared" si="21"/>
        <v>1029.6641666666667</v>
      </c>
      <c r="AE120">
        <f t="shared" si="22"/>
        <v>81.57999736159928</v>
      </c>
    </row>
    <row r="121" spans="1:31" ht="12.75">
      <c r="A121" s="1">
        <v>83.46388888888889</v>
      </c>
      <c r="B121" s="4">
        <f>data!F119</f>
        <v>0.857392</v>
      </c>
      <c r="C121" s="4">
        <f>data!N119</f>
        <v>7.39</v>
      </c>
      <c r="D121">
        <f>data!V119</f>
        <v>870</v>
      </c>
      <c r="E121" s="3">
        <f t="shared" si="14"/>
        <v>117.72665764546686</v>
      </c>
      <c r="H121">
        <v>8</v>
      </c>
      <c r="J121">
        <f t="shared" si="15"/>
        <v>1014.7050590628323</v>
      </c>
      <c r="R121">
        <f t="shared" si="20"/>
        <v>116</v>
      </c>
      <c r="S121">
        <f t="shared" si="16"/>
        <v>13456</v>
      </c>
      <c r="T121">
        <f t="shared" si="17"/>
        <v>3.006339825662414</v>
      </c>
      <c r="U121">
        <f t="shared" si="18"/>
        <v>2.9395192526186187</v>
      </c>
      <c r="V121">
        <f t="shared" si="19"/>
        <v>-0.0668205730437954</v>
      </c>
      <c r="AC121">
        <f t="shared" si="24"/>
        <v>1254.1666666666667</v>
      </c>
      <c r="AD121">
        <f t="shared" si="21"/>
        <v>1033.1299999999999</v>
      </c>
      <c r="AE121">
        <f t="shared" si="22"/>
        <v>84.21011876530544</v>
      </c>
    </row>
    <row r="122" spans="1:31" ht="12.75">
      <c r="A122" s="1">
        <v>83.46458333333334</v>
      </c>
      <c r="B122" s="4">
        <f>data!F120</f>
        <v>0.857392</v>
      </c>
      <c r="C122" s="4">
        <f>data!N120</f>
        <v>7.31</v>
      </c>
      <c r="D122">
        <f>data!V120</f>
        <v>901.95</v>
      </c>
      <c r="E122" s="3">
        <f t="shared" si="14"/>
        <v>123.38577291381671</v>
      </c>
      <c r="H122">
        <v>9</v>
      </c>
      <c r="J122">
        <f t="shared" si="15"/>
        <v>1051.9692276111743</v>
      </c>
      <c r="R122">
        <f t="shared" si="20"/>
        <v>117</v>
      </c>
      <c r="S122">
        <f t="shared" si="16"/>
        <v>13689</v>
      </c>
      <c r="T122">
        <f t="shared" si="17"/>
        <v>3.0220030359449757</v>
      </c>
      <c r="U122">
        <f t="shared" si="18"/>
        <v>2.9551824629011803</v>
      </c>
      <c r="V122">
        <f t="shared" si="19"/>
        <v>-0.0668205730437954</v>
      </c>
      <c r="AC122">
        <f t="shared" si="24"/>
        <v>1178.4958333333334</v>
      </c>
      <c r="AD122">
        <f t="shared" si="21"/>
        <v>1037.6216666666667</v>
      </c>
      <c r="AE122">
        <f t="shared" si="22"/>
        <v>86.92474617434421</v>
      </c>
    </row>
    <row r="123" spans="1:31" ht="12.75">
      <c r="A123" s="1">
        <v>83.46527777777779</v>
      </c>
      <c r="B123" s="4">
        <f>data!F121</f>
        <v>0.850421</v>
      </c>
      <c r="C123" s="4">
        <f>data!N121</f>
        <v>6.97</v>
      </c>
      <c r="D123">
        <f>data!V121</f>
        <v>884.65</v>
      </c>
      <c r="E123" s="3">
        <f t="shared" si="14"/>
        <v>126.92252510760402</v>
      </c>
      <c r="H123">
        <v>10</v>
      </c>
      <c r="J123">
        <f t="shared" si="15"/>
        <v>1040.249476435789</v>
      </c>
      <c r="R123">
        <f t="shared" si="20"/>
        <v>118</v>
      </c>
      <c r="S123">
        <f t="shared" si="16"/>
        <v>13924</v>
      </c>
      <c r="T123">
        <f t="shared" si="17"/>
        <v>3.017137505881851</v>
      </c>
      <c r="U123">
        <f t="shared" si="18"/>
        <v>2.94677148184619</v>
      </c>
      <c r="V123">
        <f t="shared" si="19"/>
        <v>-0.07036602403566075</v>
      </c>
      <c r="AC123">
        <f t="shared" si="24"/>
        <v>1102.2166666666667</v>
      </c>
      <c r="AD123">
        <f t="shared" si="21"/>
        <v>1039.0983333333334</v>
      </c>
      <c r="AE123">
        <f t="shared" si="22"/>
        <v>85.1363120910918</v>
      </c>
    </row>
    <row r="124" spans="1:31" ht="12.75">
      <c r="A124" s="1">
        <v>83.46597222222222</v>
      </c>
      <c r="B124" s="4">
        <f>data!F122</f>
        <v>0.843451</v>
      </c>
      <c r="C124" s="4">
        <f>data!N122</f>
        <v>6.73</v>
      </c>
      <c r="D124">
        <f>data!V122</f>
        <v>905.9</v>
      </c>
      <c r="E124" s="3">
        <f t="shared" si="14"/>
        <v>134.60624071322437</v>
      </c>
      <c r="H124">
        <v>11</v>
      </c>
      <c r="J124">
        <f t="shared" si="15"/>
        <v>1074.039867164779</v>
      </c>
      <c r="R124">
        <f t="shared" si="20"/>
        <v>119</v>
      </c>
      <c r="S124">
        <f t="shared" si="16"/>
        <v>14161</v>
      </c>
      <c r="T124">
        <f t="shared" si="17"/>
        <v>3.0310204021906584</v>
      </c>
      <c r="U124">
        <f t="shared" si="18"/>
        <v>2.9570802596579</v>
      </c>
      <c r="V124">
        <f t="shared" si="19"/>
        <v>-0.07394014253275875</v>
      </c>
      <c r="AC124">
        <f t="shared" si="24"/>
        <v>1026.0416666666667</v>
      </c>
      <c r="AD124">
        <f t="shared" si="21"/>
        <v>1038.7316666666668</v>
      </c>
      <c r="AE124">
        <f t="shared" si="22"/>
        <v>87.21212889437278</v>
      </c>
    </row>
    <row r="125" spans="1:31" ht="12.75">
      <c r="A125" s="1">
        <v>83.46666666666667</v>
      </c>
      <c r="B125" s="4">
        <f>data!F123</f>
        <v>0.843451</v>
      </c>
      <c r="C125" s="4">
        <f>data!N123</f>
        <v>6.54</v>
      </c>
      <c r="D125">
        <f>data!V123</f>
        <v>1094</v>
      </c>
      <c r="E125" s="3">
        <f t="shared" si="14"/>
        <v>167.2782874617737</v>
      </c>
      <c r="H125">
        <v>12</v>
      </c>
      <c r="J125">
        <f t="shared" si="15"/>
        <v>1297.0522294715402</v>
      </c>
      <c r="R125">
        <f t="shared" si="20"/>
        <v>120</v>
      </c>
      <c r="S125">
        <f t="shared" si="16"/>
        <v>14400</v>
      </c>
      <c r="T125">
        <f t="shared" si="17"/>
        <v>3.1129574645301705</v>
      </c>
      <c r="U125">
        <f t="shared" si="18"/>
        <v>3.039017321997412</v>
      </c>
      <c r="V125">
        <f t="shared" si="19"/>
        <v>-0.07394014253275875</v>
      </c>
      <c r="AC125">
        <f t="shared" si="24"/>
        <v>970.5416666666666</v>
      </c>
      <c r="AD125">
        <f t="shared" si="21"/>
        <v>1044.59</v>
      </c>
      <c r="AE125">
        <f t="shared" si="22"/>
        <v>104.73008548808625</v>
      </c>
    </row>
    <row r="126" spans="1:31" ht="12.75">
      <c r="A126" s="1">
        <v>83.50069444444445</v>
      </c>
      <c r="B126" s="4">
        <f>data!F124</f>
        <v>0.850421</v>
      </c>
      <c r="C126" s="4">
        <f>data!N124</f>
        <v>6.5</v>
      </c>
      <c r="D126">
        <f>data!V124</f>
        <v>1302.48</v>
      </c>
      <c r="E126" s="3">
        <f t="shared" si="14"/>
        <v>200.38153846153847</v>
      </c>
      <c r="G126">
        <v>2004</v>
      </c>
      <c r="H126">
        <v>1</v>
      </c>
      <c r="J126">
        <f t="shared" si="15"/>
        <v>1531.5708337399947</v>
      </c>
      <c r="R126">
        <f t="shared" si="20"/>
        <v>121</v>
      </c>
      <c r="S126">
        <f t="shared" si="16"/>
        <v>14641</v>
      </c>
      <c r="T126">
        <f t="shared" si="17"/>
        <v>3.185137087326743</v>
      </c>
      <c r="U126">
        <f t="shared" si="18"/>
        <v>3.1147710632910823</v>
      </c>
      <c r="V126">
        <f t="shared" si="19"/>
        <v>-0.07036602403566075</v>
      </c>
      <c r="AC126">
        <f t="shared" si="24"/>
        <v>949.0816666666666</v>
      </c>
      <c r="AD126">
        <f t="shared" si="21"/>
        <v>1024.1733333333334</v>
      </c>
      <c r="AE126">
        <f t="shared" si="22"/>
        <v>127.17378568731854</v>
      </c>
    </row>
    <row r="127" spans="1:31" ht="12.75">
      <c r="A127" s="1">
        <v>83.50138888888888</v>
      </c>
      <c r="B127" s="4">
        <f>data!F125</f>
        <v>0.850421</v>
      </c>
      <c r="C127" s="4">
        <f>data!N125</f>
        <v>6.4</v>
      </c>
      <c r="D127">
        <f>data!V125</f>
        <v>1327.65</v>
      </c>
      <c r="E127" s="3">
        <f t="shared" si="14"/>
        <v>207.4453125</v>
      </c>
      <c r="H127">
        <v>2</v>
      </c>
      <c r="J127">
        <f t="shared" si="15"/>
        <v>1561.1679391736566</v>
      </c>
      <c r="R127">
        <f t="shared" si="20"/>
        <v>122</v>
      </c>
      <c r="S127">
        <f t="shared" si="16"/>
        <v>14884</v>
      </c>
      <c r="T127">
        <f t="shared" si="17"/>
        <v>3.1934496238397143</v>
      </c>
      <c r="U127">
        <f t="shared" si="18"/>
        <v>3.123083599804054</v>
      </c>
      <c r="V127">
        <f t="shared" si="19"/>
        <v>-0.07036602403566075</v>
      </c>
      <c r="AC127">
        <f t="shared" si="24"/>
        <v>967.2191666666666</v>
      </c>
      <c r="AD127">
        <f t="shared" si="21"/>
        <v>972.25</v>
      </c>
      <c r="AE127">
        <f t="shared" si="22"/>
        <v>136.55438416045257</v>
      </c>
    </row>
    <row r="128" spans="1:31" ht="12.75">
      <c r="A128" s="1">
        <v>83.50208333333333</v>
      </c>
      <c r="B128" s="4">
        <f>data!F126</f>
        <v>0.857392</v>
      </c>
      <c r="C128" s="4">
        <f>data!N126</f>
        <v>6.4</v>
      </c>
      <c r="D128">
        <f>data!V126</f>
        <v>1077.68</v>
      </c>
      <c r="E128" s="3">
        <f t="shared" si="14"/>
        <v>168.3875</v>
      </c>
      <c r="H128">
        <v>3</v>
      </c>
      <c r="J128">
        <f t="shared" si="15"/>
        <v>1256.9279862653254</v>
      </c>
      <c r="R128">
        <f t="shared" si="20"/>
        <v>123</v>
      </c>
      <c r="S128">
        <f t="shared" si="16"/>
        <v>15129</v>
      </c>
      <c r="T128">
        <f t="shared" si="17"/>
        <v>3.0993103961716346</v>
      </c>
      <c r="U128">
        <f t="shared" si="18"/>
        <v>3.032489823127839</v>
      </c>
      <c r="V128">
        <f t="shared" si="19"/>
        <v>-0.0668205730437954</v>
      </c>
      <c r="AC128">
        <f t="shared" si="24"/>
        <v>982.0258333333333</v>
      </c>
      <c r="AD128">
        <f t="shared" si="21"/>
        <v>905.9041666666667</v>
      </c>
      <c r="AE128">
        <f t="shared" si="22"/>
        <v>118.9618107139736</v>
      </c>
    </row>
    <row r="129" spans="1:31" ht="12.75">
      <c r="A129" s="1">
        <v>83.50277777777778</v>
      </c>
      <c r="B129" s="4">
        <f>data!F127</f>
        <v>0.857392</v>
      </c>
      <c r="C129" s="4">
        <f>data!N127</f>
        <v>6.4</v>
      </c>
      <c r="D129">
        <f>data!V127</f>
        <v>1111.61</v>
      </c>
      <c r="E129" s="3">
        <f t="shared" si="14"/>
        <v>173.68906249999998</v>
      </c>
      <c r="H129">
        <v>4</v>
      </c>
      <c r="J129">
        <f t="shared" si="15"/>
        <v>1296.501483568776</v>
      </c>
      <c r="R129">
        <f t="shared" si="20"/>
        <v>124</v>
      </c>
      <c r="S129">
        <f t="shared" si="16"/>
        <v>15376</v>
      </c>
      <c r="T129">
        <f t="shared" si="17"/>
        <v>3.112773018062844</v>
      </c>
      <c r="U129">
        <f t="shared" si="18"/>
        <v>3.045952445019048</v>
      </c>
      <c r="V129">
        <f t="shared" si="19"/>
        <v>-0.0668205730437954</v>
      </c>
      <c r="AC129">
        <f t="shared" si="24"/>
        <v>1007.16</v>
      </c>
      <c r="AD129">
        <f t="shared" si="21"/>
        <v>860.4033333333333</v>
      </c>
      <c r="AE129">
        <f t="shared" si="22"/>
        <v>129.19638464131162</v>
      </c>
    </row>
    <row r="130" spans="1:31" ht="12.75">
      <c r="A130" s="1">
        <v>83.50347222222221</v>
      </c>
      <c r="B130" s="4">
        <f>data!F128</f>
        <v>0.864363</v>
      </c>
      <c r="C130" s="4">
        <f>data!N128</f>
        <v>6.4</v>
      </c>
      <c r="D130">
        <f>data!V128</f>
        <v>1050.24</v>
      </c>
      <c r="E130" s="3">
        <f t="shared" si="14"/>
        <v>164.1</v>
      </c>
      <c r="H130">
        <v>5</v>
      </c>
      <c r="J130">
        <f t="shared" si="15"/>
        <v>1215.0450678707905</v>
      </c>
      <c r="R130">
        <f t="shared" si="20"/>
        <v>125</v>
      </c>
      <c r="S130">
        <f t="shared" si="16"/>
        <v>15625</v>
      </c>
      <c r="T130">
        <f t="shared" si="17"/>
        <v>3.0845923868763885</v>
      </c>
      <c r="U130">
        <f t="shared" si="18"/>
        <v>3.0212885550369806</v>
      </c>
      <c r="V130">
        <f t="shared" si="19"/>
        <v>-0.06330383183940805</v>
      </c>
      <c r="AC130">
        <f t="shared" si="24"/>
        <v>1021.3466666666667</v>
      </c>
      <c r="AD130">
        <f t="shared" si="21"/>
        <v>813.7066666666666</v>
      </c>
      <c r="AE130">
        <f t="shared" si="22"/>
        <v>129.06862423805467</v>
      </c>
    </row>
    <row r="131" spans="1:31" ht="12.75">
      <c r="A131" s="1">
        <v>83.50416666666666</v>
      </c>
      <c r="B131" s="4">
        <f>data!F129</f>
        <v>0.864363</v>
      </c>
      <c r="C131" s="4">
        <f>data!N129</f>
        <v>6.4</v>
      </c>
      <c r="D131">
        <f>data!V129</f>
        <v>989.81</v>
      </c>
      <c r="E131" s="3">
        <f t="shared" si="14"/>
        <v>154.65781249999998</v>
      </c>
      <c r="H131">
        <v>6</v>
      </c>
      <c r="J131">
        <f t="shared" si="15"/>
        <v>1145.1323113090218</v>
      </c>
      <c r="R131">
        <f t="shared" si="20"/>
        <v>126</v>
      </c>
      <c r="S131">
        <f t="shared" si="16"/>
        <v>15876</v>
      </c>
      <c r="T131">
        <f t="shared" si="17"/>
        <v>3.0588556689917334</v>
      </c>
      <c r="U131">
        <f t="shared" si="18"/>
        <v>2.9955518371523255</v>
      </c>
      <c r="V131">
        <f t="shared" si="19"/>
        <v>-0.06330383183940805</v>
      </c>
      <c r="AC131">
        <f t="shared" si="24"/>
        <v>1029.6641666666667</v>
      </c>
      <c r="AD131">
        <f t="shared" si="21"/>
        <v>771.9991666666666</v>
      </c>
      <c r="AE131">
        <f t="shared" si="22"/>
        <v>128.21386897006582</v>
      </c>
    </row>
    <row r="132" spans="1:31" ht="12.75">
      <c r="A132" s="1">
        <v>83.50486111111111</v>
      </c>
      <c r="B132" s="4">
        <f>data!F130</f>
        <v>0.864363</v>
      </c>
      <c r="C132" s="4">
        <f>data!N130</f>
        <v>6.3</v>
      </c>
      <c r="D132">
        <f>data!V130</f>
        <v>881.59</v>
      </c>
      <c r="E132" s="3">
        <f t="shared" si="14"/>
        <v>139.93492063492064</v>
      </c>
      <c r="H132">
        <v>7</v>
      </c>
      <c r="J132">
        <f t="shared" si="15"/>
        <v>1019.930283920066</v>
      </c>
      <c r="R132">
        <f t="shared" si="20"/>
        <v>127</v>
      </c>
      <c r="S132">
        <f t="shared" si="16"/>
        <v>16129</v>
      </c>
      <c r="T132">
        <f t="shared" si="17"/>
        <v>3.008570487111353</v>
      </c>
      <c r="U132">
        <f t="shared" si="18"/>
        <v>2.945266655271945</v>
      </c>
      <c r="V132">
        <f t="shared" si="19"/>
        <v>-0.06330383183940805</v>
      </c>
      <c r="AC132">
        <f t="shared" si="24"/>
        <v>1033.1299999999999</v>
      </c>
      <c r="AD132">
        <f t="shared" si="21"/>
        <v>740.515</v>
      </c>
      <c r="AE132">
        <f t="shared" si="22"/>
        <v>119.05093077115252</v>
      </c>
    </row>
    <row r="133" spans="1:31" ht="12.75">
      <c r="A133" s="1">
        <v>83.50555555555556</v>
      </c>
      <c r="B133" s="4">
        <f>data!F131</f>
        <v>0.864363</v>
      </c>
      <c r="C133" s="4">
        <f>data!N131</f>
        <v>6.3</v>
      </c>
      <c r="D133">
        <f>data!V131</f>
        <v>923.9</v>
      </c>
      <c r="E133" s="3">
        <f t="shared" si="14"/>
        <v>146.65079365079364</v>
      </c>
      <c r="H133">
        <v>8</v>
      </c>
      <c r="J133">
        <f t="shared" si="15"/>
        <v>1068.879625805362</v>
      </c>
      <c r="R133">
        <f t="shared" si="20"/>
        <v>128</v>
      </c>
      <c r="S133">
        <f t="shared" si="16"/>
        <v>16384</v>
      </c>
      <c r="T133">
        <f t="shared" si="17"/>
        <v>3.028928798948651</v>
      </c>
      <c r="U133">
        <f t="shared" si="18"/>
        <v>2.965624967109243</v>
      </c>
      <c r="V133">
        <f t="shared" si="19"/>
        <v>-0.06330383183940805</v>
      </c>
      <c r="AC133">
        <f t="shared" si="24"/>
        <v>1037.6216666666667</v>
      </c>
      <c r="AD133">
        <f t="shared" si="21"/>
        <v>718.0491666666667</v>
      </c>
      <c r="AE133">
        <f t="shared" si="22"/>
        <v>128.6680693870777</v>
      </c>
    </row>
    <row r="134" spans="1:31" ht="12.75">
      <c r="A134" s="1">
        <v>83.50625</v>
      </c>
      <c r="B134" s="4">
        <f>data!F132</f>
        <v>0.864363</v>
      </c>
      <c r="C134" s="4">
        <f>data!N132</f>
        <v>6.3</v>
      </c>
      <c r="D134">
        <f>data!V132</f>
        <v>919.67</v>
      </c>
      <c r="E134" s="3">
        <f t="shared" si="14"/>
        <v>145.97936507936507</v>
      </c>
      <c r="H134">
        <v>9</v>
      </c>
      <c r="J134">
        <f t="shared" si="15"/>
        <v>1063.985848538172</v>
      </c>
      <c r="R134">
        <f t="shared" si="20"/>
        <v>129</v>
      </c>
      <c r="S134">
        <f t="shared" si="16"/>
        <v>16641</v>
      </c>
      <c r="T134">
        <f t="shared" si="17"/>
        <v>3.0269358516971363</v>
      </c>
      <c r="U134">
        <f t="shared" si="18"/>
        <v>2.9636320198577284</v>
      </c>
      <c r="V134">
        <f t="shared" si="19"/>
        <v>-0.06330383183940805</v>
      </c>
      <c r="AC134">
        <f t="shared" si="24"/>
        <v>1039.0983333333334</v>
      </c>
      <c r="AD134">
        <f t="shared" si="21"/>
        <v>697.7241666666665</v>
      </c>
      <c r="AE134">
        <f t="shared" si="22"/>
        <v>131.80996788367898</v>
      </c>
    </row>
    <row r="135" spans="1:31" ht="12.75">
      <c r="A135" s="1">
        <v>83.50694444444444</v>
      </c>
      <c r="B135" s="4">
        <f>data!F133</f>
        <v>0.871333</v>
      </c>
      <c r="C135" s="4">
        <f>data!N133</f>
        <v>6.3</v>
      </c>
      <c r="D135">
        <f>data!V133</f>
        <v>880.25</v>
      </c>
      <c r="E135" s="3">
        <f aca="true" t="shared" si="25" ref="E135:E183">D135/C135</f>
        <v>139.72222222222223</v>
      </c>
      <c r="H135">
        <v>10</v>
      </c>
      <c r="J135">
        <f aca="true" t="shared" si="26" ref="J135:J182">D135/B135</f>
        <v>1010.2337453074772</v>
      </c>
      <c r="R135">
        <f t="shared" si="20"/>
        <v>130</v>
      </c>
      <c r="S135">
        <f aca="true" t="shared" si="27" ref="S135:S182">R135*R135</f>
        <v>16900</v>
      </c>
      <c r="T135">
        <f aca="true" t="shared" si="28" ref="T135:T182">LOG(J135)</f>
        <v>3.0044218713591206</v>
      </c>
      <c r="U135">
        <f aca="true" t="shared" si="29" ref="U135:U182">LOG(D135)</f>
        <v>2.9446060337422217</v>
      </c>
      <c r="V135">
        <f aca="true" t="shared" si="30" ref="V135:V182">LOG(B135)</f>
        <v>-0.05981583761689859</v>
      </c>
      <c r="AC135">
        <f t="shared" si="24"/>
        <v>1038.7316666666668</v>
      </c>
      <c r="AD135">
        <f t="shared" si="21"/>
        <v>691.235</v>
      </c>
      <c r="AE135">
        <f t="shared" si="22"/>
        <v>127.34453550529126</v>
      </c>
    </row>
    <row r="136" spans="1:31" ht="12.75">
      <c r="A136" s="1">
        <v>83.50763888888889</v>
      </c>
      <c r="B136" s="4">
        <f>data!F134</f>
        <v>0.871333</v>
      </c>
      <c r="C136" s="4">
        <f>data!N134</f>
        <v>6.2</v>
      </c>
      <c r="D136">
        <f>data!V134</f>
        <v>976.2</v>
      </c>
      <c r="E136" s="3">
        <f t="shared" si="25"/>
        <v>157.45161290322582</v>
      </c>
      <c r="H136">
        <v>11</v>
      </c>
      <c r="J136">
        <f t="shared" si="26"/>
        <v>1120.3523796298316</v>
      </c>
      <c r="R136">
        <f aca="true" t="shared" si="31" ref="R136:R182">1+R135</f>
        <v>131</v>
      </c>
      <c r="S136">
        <f t="shared" si="27"/>
        <v>17161</v>
      </c>
      <c r="T136">
        <f t="shared" si="28"/>
        <v>3.049354640937401</v>
      </c>
      <c r="U136">
        <f t="shared" si="29"/>
        <v>2.9895388033205026</v>
      </c>
      <c r="V136">
        <f t="shared" si="30"/>
        <v>-0.05981583761689859</v>
      </c>
      <c r="AC136">
        <f t="shared" si="24"/>
        <v>1044.59</v>
      </c>
      <c r="AD136">
        <f t="shared" si="21"/>
        <v>690.9058333333334</v>
      </c>
      <c r="AE136">
        <f t="shared" si="22"/>
        <v>141.29277144618115</v>
      </c>
    </row>
    <row r="137" spans="1:31" ht="12.75">
      <c r="A137" s="1">
        <v>83.50833333333334</v>
      </c>
      <c r="B137" s="4">
        <f>data!F135</f>
        <v>0.871333</v>
      </c>
      <c r="C137" s="4">
        <f>data!N135</f>
        <v>6.1</v>
      </c>
      <c r="D137">
        <f>data!V135</f>
        <v>849</v>
      </c>
      <c r="E137" s="3">
        <f t="shared" si="25"/>
        <v>139.18032786885246</v>
      </c>
      <c r="H137">
        <v>12</v>
      </c>
      <c r="J137">
        <f t="shared" si="26"/>
        <v>974.3691562238547</v>
      </c>
      <c r="R137">
        <f t="shared" si="31"/>
        <v>132</v>
      </c>
      <c r="S137">
        <f t="shared" si="27"/>
        <v>17424</v>
      </c>
      <c r="T137">
        <f t="shared" si="28"/>
        <v>2.9887235278608513</v>
      </c>
      <c r="U137">
        <f t="shared" si="29"/>
        <v>2.928907690243953</v>
      </c>
      <c r="V137">
        <f t="shared" si="30"/>
        <v>-0.05981583761689859</v>
      </c>
      <c r="AC137">
        <f t="shared" si="24"/>
        <v>1024.1733333333334</v>
      </c>
      <c r="AD137">
        <f t="shared" si="21"/>
        <v>688.3308333333333</v>
      </c>
      <c r="AE137">
        <f t="shared" si="22"/>
        <v>123.34185233118279</v>
      </c>
    </row>
    <row r="138" spans="1:31" ht="12.75">
      <c r="A138" s="1">
        <v>83.5423611111111</v>
      </c>
      <c r="B138" s="4">
        <f>data!F136</f>
        <v>0.871333</v>
      </c>
      <c r="C138" s="4">
        <f>data!N136</f>
        <v>6.04</v>
      </c>
      <c r="D138">
        <f>data!V136</f>
        <v>679.4</v>
      </c>
      <c r="E138" s="3">
        <f t="shared" si="25"/>
        <v>112.48344370860927</v>
      </c>
      <c r="G138">
        <v>2005</v>
      </c>
      <c r="H138">
        <v>1</v>
      </c>
      <c r="J138">
        <f t="shared" si="26"/>
        <v>779.724858349219</v>
      </c>
      <c r="R138">
        <f t="shared" si="31"/>
        <v>133</v>
      </c>
      <c r="S138">
        <f t="shared" si="27"/>
        <v>17689</v>
      </c>
      <c r="T138">
        <f t="shared" si="28"/>
        <v>2.8919413801509077</v>
      </c>
      <c r="U138">
        <f t="shared" si="29"/>
        <v>2.8321255425340093</v>
      </c>
      <c r="V138">
        <f t="shared" si="30"/>
        <v>-0.05981583761689859</v>
      </c>
      <c r="AC138">
        <f t="shared" si="24"/>
        <v>972.25</v>
      </c>
      <c r="AD138">
        <f t="shared" si="21"/>
        <v>710.3808333333333</v>
      </c>
      <c r="AE138">
        <f t="shared" si="22"/>
        <v>95.63884160725996</v>
      </c>
    </row>
    <row r="139" spans="1:31" ht="12.75">
      <c r="A139" s="1">
        <v>83.54305555555555</v>
      </c>
      <c r="B139" s="4">
        <f>data!F137</f>
        <v>0.878304</v>
      </c>
      <c r="C139" s="4">
        <f>data!N137</f>
        <v>6.04</v>
      </c>
      <c r="D139">
        <f>data!V137</f>
        <v>531.5</v>
      </c>
      <c r="E139" s="3">
        <f t="shared" si="25"/>
        <v>87.99668874172185</v>
      </c>
      <c r="H139">
        <v>2</v>
      </c>
      <c r="J139">
        <f t="shared" si="26"/>
        <v>605.1435493860896</v>
      </c>
      <c r="R139">
        <f t="shared" si="31"/>
        <v>134</v>
      </c>
      <c r="S139">
        <f t="shared" si="27"/>
        <v>17956</v>
      </c>
      <c r="T139">
        <f t="shared" si="28"/>
        <v>2.781858408224946</v>
      </c>
      <c r="U139">
        <f t="shared" si="29"/>
        <v>2.7255032688593155</v>
      </c>
      <c r="V139">
        <f t="shared" si="30"/>
        <v>-0.05635513936563047</v>
      </c>
      <c r="AC139">
        <f t="shared" si="24"/>
        <v>905.9041666666667</v>
      </c>
      <c r="AD139">
        <f t="shared" si="21"/>
        <v>744.2475</v>
      </c>
      <c r="AE139">
        <f t="shared" si="22"/>
        <v>71.41441523149221</v>
      </c>
    </row>
    <row r="140" spans="1:31" ht="12.75">
      <c r="A140" s="1">
        <v>83.54375</v>
      </c>
      <c r="B140" s="4">
        <f>data!F138</f>
        <v>0.885275</v>
      </c>
      <c r="C140" s="4">
        <f>data!N138</f>
        <v>5.98</v>
      </c>
      <c r="D140">
        <f>data!V138</f>
        <v>531.67</v>
      </c>
      <c r="E140" s="3">
        <f t="shared" si="25"/>
        <v>88.90802675585283</v>
      </c>
      <c r="H140">
        <v>3</v>
      </c>
      <c r="J140">
        <f t="shared" si="26"/>
        <v>600.5704442122503</v>
      </c>
      <c r="R140">
        <f t="shared" si="31"/>
        <v>135</v>
      </c>
      <c r="S140">
        <f t="shared" si="27"/>
        <v>18225</v>
      </c>
      <c r="T140">
        <f t="shared" si="28"/>
        <v>2.778563955516361</v>
      </c>
      <c r="U140">
        <f t="shared" si="29"/>
        <v>2.7256421555144184</v>
      </c>
      <c r="V140">
        <f t="shared" si="30"/>
        <v>-0.05292180000194258</v>
      </c>
      <c r="AC140">
        <f t="shared" si="24"/>
        <v>860.4033333333333</v>
      </c>
      <c r="AD140">
        <f aca="true" t="shared" si="32" ref="AD140:AD177">AVERAGE(D140:D151)</f>
        <v>781.7975</v>
      </c>
      <c r="AE140">
        <f aca="true" t="shared" si="33" ref="AE140:AE177">D140/AD140*100</f>
        <v>68.006101324192</v>
      </c>
    </row>
    <row r="141" spans="1:31" ht="12.75">
      <c r="A141" s="1">
        <v>83.54444444444444</v>
      </c>
      <c r="B141" s="4">
        <f>data!F139</f>
        <v>0.892245</v>
      </c>
      <c r="C141" s="4">
        <f>data!N139</f>
        <v>6.15</v>
      </c>
      <c r="D141">
        <f>data!V139</f>
        <v>551.25</v>
      </c>
      <c r="E141" s="3">
        <f t="shared" si="25"/>
        <v>89.6341463414634</v>
      </c>
      <c r="H141">
        <v>4</v>
      </c>
      <c r="J141">
        <f t="shared" si="26"/>
        <v>617.8235798463427</v>
      </c>
      <c r="R141">
        <f t="shared" si="31"/>
        <v>136</v>
      </c>
      <c r="S141">
        <f t="shared" si="27"/>
        <v>18496</v>
      </c>
      <c r="T141">
        <f t="shared" si="28"/>
        <v>2.7908644795590334</v>
      </c>
      <c r="U141">
        <f t="shared" si="29"/>
        <v>2.741348602475895</v>
      </c>
      <c r="V141">
        <f t="shared" si="30"/>
        <v>-0.049515877083138406</v>
      </c>
      <c r="AC141">
        <f t="shared" si="24"/>
        <v>813.7066666666666</v>
      </c>
      <c r="AD141">
        <f t="shared" si="32"/>
        <v>831.4666666666667</v>
      </c>
      <c r="AE141">
        <f t="shared" si="33"/>
        <v>66.29850865939704</v>
      </c>
    </row>
    <row r="142" spans="1:31" ht="12.75">
      <c r="A142" s="1">
        <v>83.54513888888889</v>
      </c>
      <c r="B142" s="4">
        <f>data!F140</f>
        <v>0.892245</v>
      </c>
      <c r="C142" s="4">
        <f>data!N140</f>
        <v>6.35</v>
      </c>
      <c r="D142">
        <f>data!V140</f>
        <v>549.75</v>
      </c>
      <c r="E142" s="3">
        <f t="shared" si="25"/>
        <v>86.57480314960631</v>
      </c>
      <c r="H142">
        <v>5</v>
      </c>
      <c r="J142">
        <f t="shared" si="26"/>
        <v>616.1424272481213</v>
      </c>
      <c r="R142">
        <f t="shared" si="31"/>
        <v>137</v>
      </c>
      <c r="S142">
        <f t="shared" si="27"/>
        <v>18769</v>
      </c>
      <c r="T142">
        <f t="shared" si="28"/>
        <v>2.7896811151159664</v>
      </c>
      <c r="U142">
        <f t="shared" si="29"/>
        <v>2.740165238032828</v>
      </c>
      <c r="V142">
        <f t="shared" si="30"/>
        <v>-0.049515877083138406</v>
      </c>
      <c r="AC142">
        <f t="shared" si="24"/>
        <v>771.9991666666666</v>
      </c>
      <c r="AD142">
        <f t="shared" si="32"/>
        <v>877.0291666666667</v>
      </c>
      <c r="AE142">
        <f t="shared" si="33"/>
        <v>62.683206088737066</v>
      </c>
    </row>
    <row r="143" spans="1:31" ht="12.75">
      <c r="A143" s="1">
        <v>83.54583333333333</v>
      </c>
      <c r="B143" s="4">
        <f>data!F141</f>
        <v>0.885275</v>
      </c>
      <c r="C143" s="4">
        <f>data!N141</f>
        <v>6.86</v>
      </c>
      <c r="D143">
        <f>data!V141</f>
        <v>612</v>
      </c>
      <c r="E143" s="3">
        <f t="shared" si="25"/>
        <v>89.21282798833819</v>
      </c>
      <c r="H143">
        <v>6</v>
      </c>
      <c r="J143">
        <f t="shared" si="26"/>
        <v>691.3106096975516</v>
      </c>
      <c r="R143">
        <f t="shared" si="31"/>
        <v>138</v>
      </c>
      <c r="S143">
        <f t="shared" si="27"/>
        <v>19044</v>
      </c>
      <c r="T143">
        <f t="shared" si="28"/>
        <v>2.839673222147504</v>
      </c>
      <c r="U143">
        <f t="shared" si="29"/>
        <v>2.7867514221455614</v>
      </c>
      <c r="V143">
        <f t="shared" si="30"/>
        <v>-0.05292180000194258</v>
      </c>
      <c r="AC143">
        <f t="shared" si="24"/>
        <v>740.515</v>
      </c>
      <c r="AD143">
        <f t="shared" si="32"/>
        <v>926.7666666666668</v>
      </c>
      <c r="AE143">
        <f t="shared" si="33"/>
        <v>66.03603927633708</v>
      </c>
    </row>
    <row r="144" spans="1:31" ht="12.75">
      <c r="A144" s="1">
        <v>83.54652777777777</v>
      </c>
      <c r="B144" s="4">
        <f>data!F142</f>
        <v>0.899216</v>
      </c>
      <c r="C144" s="4">
        <f>data!N142</f>
        <v>6.8</v>
      </c>
      <c r="D144">
        <f>data!V142</f>
        <v>612</v>
      </c>
      <c r="E144" s="3">
        <f t="shared" si="25"/>
        <v>90</v>
      </c>
      <c r="H144">
        <v>7</v>
      </c>
      <c r="J144">
        <f t="shared" si="26"/>
        <v>680.5928720129535</v>
      </c>
      <c r="R144">
        <f t="shared" si="31"/>
        <v>139</v>
      </c>
      <c r="S144">
        <f t="shared" si="27"/>
        <v>19321</v>
      </c>
      <c r="T144">
        <f t="shared" si="28"/>
        <v>2.8328873963295056</v>
      </c>
      <c r="U144">
        <f t="shared" si="29"/>
        <v>2.7867514221455614</v>
      </c>
      <c r="V144">
        <f t="shared" si="30"/>
        <v>-0.04613597418394439</v>
      </c>
      <c r="AC144">
        <f t="shared" si="24"/>
        <v>718.0491666666667</v>
      </c>
      <c r="AD144">
        <f t="shared" si="32"/>
        <v>984.2666666666668</v>
      </c>
      <c r="AE144">
        <f t="shared" si="33"/>
        <v>62.17827147114603</v>
      </c>
    </row>
    <row r="145" spans="1:31" ht="12.75">
      <c r="A145" s="1">
        <v>83.54722222222223</v>
      </c>
      <c r="B145" s="4">
        <f>data!F143</f>
        <v>0.899216</v>
      </c>
      <c r="C145" s="4">
        <f>data!N143</f>
        <v>6.8</v>
      </c>
      <c r="D145">
        <f>data!V143</f>
        <v>680</v>
      </c>
      <c r="E145" s="3">
        <f t="shared" si="25"/>
        <v>100</v>
      </c>
      <c r="H145">
        <v>8</v>
      </c>
      <c r="J145">
        <f t="shared" si="26"/>
        <v>756.214302236615</v>
      </c>
      <c r="R145">
        <f t="shared" si="31"/>
        <v>140</v>
      </c>
      <c r="S145">
        <f t="shared" si="27"/>
        <v>19600</v>
      </c>
      <c r="T145">
        <f t="shared" si="28"/>
        <v>2.878644886890181</v>
      </c>
      <c r="U145">
        <f t="shared" si="29"/>
        <v>2.832508912706236</v>
      </c>
      <c r="V145">
        <f t="shared" si="30"/>
        <v>-0.04613597418394439</v>
      </c>
      <c r="AC145">
        <f aca="true" t="shared" si="34" ref="AC145:AC176">AVERAGE(D134:D145)</f>
        <v>697.7241666666665</v>
      </c>
      <c r="AD145">
        <f t="shared" si="32"/>
        <v>1048.6416666666667</v>
      </c>
      <c r="AE145">
        <f t="shared" si="33"/>
        <v>64.84579257293164</v>
      </c>
    </row>
    <row r="146" spans="1:31" ht="12.75">
      <c r="A146" s="1">
        <v>83.54791666666667</v>
      </c>
      <c r="B146" s="4">
        <f>data!F144</f>
        <v>0.906187</v>
      </c>
      <c r="C146" s="4">
        <f>data!N144</f>
        <v>6.9</v>
      </c>
      <c r="D146">
        <f>data!V144</f>
        <v>841.8</v>
      </c>
      <c r="E146" s="3">
        <f t="shared" si="25"/>
        <v>121.99999999999999</v>
      </c>
      <c r="H146">
        <v>9</v>
      </c>
      <c r="J146">
        <f t="shared" si="26"/>
        <v>928.9473364769082</v>
      </c>
      <c r="R146">
        <f t="shared" si="31"/>
        <v>141</v>
      </c>
      <c r="S146">
        <f t="shared" si="27"/>
        <v>19881</v>
      </c>
      <c r="T146">
        <f t="shared" si="28"/>
        <v>2.967991093836726</v>
      </c>
      <c r="U146">
        <f t="shared" si="29"/>
        <v>2.9252089214120036</v>
      </c>
      <c r="V146">
        <f t="shared" si="30"/>
        <v>-0.042782172424722646</v>
      </c>
      <c r="AC146">
        <f t="shared" si="34"/>
        <v>691.235</v>
      </c>
      <c r="AD146">
        <f t="shared" si="32"/>
        <v>1102.8083333333332</v>
      </c>
      <c r="AE146">
        <f t="shared" si="33"/>
        <v>76.3323938127659</v>
      </c>
    </row>
    <row r="147" spans="1:31" ht="12.75">
      <c r="A147" s="1">
        <v>83.54861111111111</v>
      </c>
      <c r="B147" s="4">
        <f>data!F145</f>
        <v>0.906187</v>
      </c>
      <c r="C147" s="4">
        <f>data!N145</f>
        <v>6.9</v>
      </c>
      <c r="D147">
        <f>data!V145</f>
        <v>876.3</v>
      </c>
      <c r="E147" s="3">
        <f t="shared" si="25"/>
        <v>126.99999999999999</v>
      </c>
      <c r="H147">
        <v>10</v>
      </c>
      <c r="J147">
        <f t="shared" si="26"/>
        <v>967.0189486276012</v>
      </c>
      <c r="R147">
        <f t="shared" si="31"/>
        <v>142</v>
      </c>
      <c r="S147">
        <f t="shared" si="27"/>
        <v>20164</v>
      </c>
      <c r="T147">
        <f t="shared" si="28"/>
        <v>2.985434984117935</v>
      </c>
      <c r="U147">
        <f t="shared" si="29"/>
        <v>2.942652811693212</v>
      </c>
      <c r="V147">
        <f t="shared" si="30"/>
        <v>-0.042782172424722646</v>
      </c>
      <c r="AC147">
        <f t="shared" si="34"/>
        <v>690.9058333333334</v>
      </c>
      <c r="AD147">
        <f t="shared" si="32"/>
        <v>1140.575</v>
      </c>
      <c r="AE147">
        <f t="shared" si="33"/>
        <v>76.82966924577515</v>
      </c>
    </row>
    <row r="148" spans="1:31" ht="12.75">
      <c r="A148" s="1">
        <v>83.54930555555556</v>
      </c>
      <c r="B148" s="4">
        <f>data!F146</f>
        <v>0.906187</v>
      </c>
      <c r="C148" s="4">
        <f>data!N146</f>
        <v>6.9</v>
      </c>
      <c r="D148">
        <f>data!V146</f>
        <v>945.3</v>
      </c>
      <c r="E148" s="3">
        <f t="shared" si="25"/>
        <v>137</v>
      </c>
      <c r="H148">
        <v>11</v>
      </c>
      <c r="J148">
        <f t="shared" si="26"/>
        <v>1043.162172928987</v>
      </c>
      <c r="R148">
        <f t="shared" si="31"/>
        <v>143</v>
      </c>
      <c r="S148">
        <f t="shared" si="27"/>
        <v>20449</v>
      </c>
      <c r="T148">
        <f t="shared" si="28"/>
        <v>3.0183518303183847</v>
      </c>
      <c r="U148">
        <f t="shared" si="29"/>
        <v>2.975569657893662</v>
      </c>
      <c r="V148">
        <f t="shared" si="30"/>
        <v>-0.042782172424722646</v>
      </c>
      <c r="AC148">
        <f t="shared" si="34"/>
        <v>688.3308333333333</v>
      </c>
      <c r="AD148">
        <f t="shared" si="32"/>
        <v>1173.3166666666668</v>
      </c>
      <c r="AE148">
        <f t="shared" si="33"/>
        <v>80.56648531939372</v>
      </c>
    </row>
    <row r="149" spans="1:31" ht="12.75">
      <c r="A149" s="1">
        <v>83.55</v>
      </c>
      <c r="B149" s="4">
        <f>data!F147</f>
        <v>0.906187</v>
      </c>
      <c r="C149" s="4">
        <f>data!N147</f>
        <v>6.4</v>
      </c>
      <c r="D149">
        <f>data!V147</f>
        <v>1113.6</v>
      </c>
      <c r="E149" s="3">
        <f t="shared" si="25"/>
        <v>173.99999999999997</v>
      </c>
      <c r="H149">
        <v>12</v>
      </c>
      <c r="J149">
        <f t="shared" si="26"/>
        <v>1228.8854287249762</v>
      </c>
      <c r="R149">
        <f t="shared" si="31"/>
        <v>144</v>
      </c>
      <c r="S149">
        <f t="shared" si="27"/>
        <v>20736</v>
      </c>
      <c r="T149">
        <f t="shared" si="28"/>
        <v>3.0895113946912094</v>
      </c>
      <c r="U149">
        <f t="shared" si="29"/>
        <v>3.046729222266487</v>
      </c>
      <c r="V149">
        <f t="shared" si="30"/>
        <v>-0.042782172424722646</v>
      </c>
      <c r="AC149">
        <f t="shared" si="34"/>
        <v>710.3808333333333</v>
      </c>
      <c r="AD149">
        <f t="shared" si="32"/>
        <v>1213.1666666666667</v>
      </c>
      <c r="AE149">
        <f t="shared" si="33"/>
        <v>91.79282868525895</v>
      </c>
    </row>
    <row r="150" spans="1:31" ht="12.75">
      <c r="A150" s="1">
        <v>83.58402777777778</v>
      </c>
      <c r="B150" s="4">
        <f>data!F148</f>
        <v>0.906187</v>
      </c>
      <c r="C150" s="4">
        <f>data!N148</f>
        <v>6.1</v>
      </c>
      <c r="D150">
        <f>data!V148</f>
        <v>1085.8</v>
      </c>
      <c r="E150" s="3">
        <f t="shared" si="25"/>
        <v>178</v>
      </c>
      <c r="G150">
        <v>2006</v>
      </c>
      <c r="H150">
        <v>1</v>
      </c>
      <c r="J150">
        <f t="shared" si="26"/>
        <v>1198.2074340064469</v>
      </c>
      <c r="R150">
        <f t="shared" si="31"/>
        <v>145</v>
      </c>
      <c r="S150">
        <f t="shared" si="27"/>
        <v>21025</v>
      </c>
      <c r="T150">
        <f t="shared" si="28"/>
        <v>3.0785320097443836</v>
      </c>
      <c r="U150">
        <f t="shared" si="29"/>
        <v>3.035749837319661</v>
      </c>
      <c r="V150">
        <f t="shared" si="30"/>
        <v>-0.042782172424722646</v>
      </c>
      <c r="AC150">
        <f t="shared" si="34"/>
        <v>744.2475</v>
      </c>
      <c r="AD150">
        <f t="shared" si="32"/>
        <v>1234.1166666666668</v>
      </c>
      <c r="AE150">
        <f t="shared" si="33"/>
        <v>87.98195740543167</v>
      </c>
    </row>
    <row r="151" spans="1:31" ht="12.75">
      <c r="A151" s="1">
        <v>83.58472222222223</v>
      </c>
      <c r="B151" s="4">
        <f>data!F149</f>
        <v>0.913157</v>
      </c>
      <c r="C151" s="4">
        <f>data!N149</f>
        <v>6.1</v>
      </c>
      <c r="D151">
        <f>data!V149</f>
        <v>982.1</v>
      </c>
      <c r="E151" s="3">
        <f t="shared" si="25"/>
        <v>161</v>
      </c>
      <c r="H151">
        <v>2</v>
      </c>
      <c r="J151">
        <f t="shared" si="26"/>
        <v>1075.499612881465</v>
      </c>
      <c r="R151">
        <f t="shared" si="31"/>
        <v>146</v>
      </c>
      <c r="S151">
        <f t="shared" si="27"/>
        <v>21316</v>
      </c>
      <c r="T151">
        <f t="shared" si="28"/>
        <v>3.0316102584022597</v>
      </c>
      <c r="U151">
        <f t="shared" si="29"/>
        <v>2.9921557110426167</v>
      </c>
      <c r="V151">
        <f t="shared" si="30"/>
        <v>-0.03945454735964303</v>
      </c>
      <c r="AC151">
        <f t="shared" si="34"/>
        <v>781.7975</v>
      </c>
      <c r="AD151">
        <f t="shared" si="32"/>
        <v>1251.1583333333333</v>
      </c>
      <c r="AE151">
        <f t="shared" si="33"/>
        <v>78.49526105808617</v>
      </c>
    </row>
    <row r="152" spans="1:31" ht="12.75">
      <c r="A152" s="1">
        <v>83.58541666666666</v>
      </c>
      <c r="B152" s="4">
        <f>data!F150</f>
        <v>0.913157</v>
      </c>
      <c r="C152" s="4">
        <f>data!N150</f>
        <v>6.3</v>
      </c>
      <c r="D152">
        <f>data!V150</f>
        <v>1127.7</v>
      </c>
      <c r="E152" s="3">
        <f t="shared" si="25"/>
        <v>179</v>
      </c>
      <c r="H152">
        <v>3</v>
      </c>
      <c r="J152">
        <f t="shared" si="26"/>
        <v>1234.946454990763</v>
      </c>
      <c r="R152">
        <f t="shared" si="31"/>
        <v>147</v>
      </c>
      <c r="S152">
        <f t="shared" si="27"/>
        <v>21609</v>
      </c>
      <c r="T152">
        <f t="shared" si="28"/>
        <v>3.091648127793118</v>
      </c>
      <c r="U152">
        <f t="shared" si="29"/>
        <v>3.052193580433475</v>
      </c>
      <c r="V152">
        <f t="shared" si="30"/>
        <v>-0.03945454735964303</v>
      </c>
      <c r="AC152">
        <f t="shared" si="34"/>
        <v>831.4666666666667</v>
      </c>
      <c r="AD152">
        <f t="shared" si="32"/>
        <v>1294.4166666666667</v>
      </c>
      <c r="AE152">
        <f t="shared" si="33"/>
        <v>87.1203244704822</v>
      </c>
    </row>
    <row r="153" spans="1:31" ht="12.75">
      <c r="A153" s="1">
        <v>83.58611111111111</v>
      </c>
      <c r="B153" s="4">
        <f>data!F151</f>
        <v>0.920128</v>
      </c>
      <c r="C153" s="4">
        <f>data!N151</f>
        <v>6.1</v>
      </c>
      <c r="D153">
        <f>data!V151</f>
        <v>1098</v>
      </c>
      <c r="E153" s="3">
        <f t="shared" si="25"/>
        <v>180</v>
      </c>
      <c r="H153">
        <v>4</v>
      </c>
      <c r="J153">
        <f t="shared" si="26"/>
        <v>1193.3122348195034</v>
      </c>
      <c r="R153">
        <f t="shared" si="31"/>
        <v>148</v>
      </c>
      <c r="S153">
        <f t="shared" si="27"/>
        <v>21904</v>
      </c>
      <c r="T153">
        <f t="shared" si="28"/>
        <v>3.0767540933914166</v>
      </c>
      <c r="U153">
        <f t="shared" si="29"/>
        <v>3.040602340114073</v>
      </c>
      <c r="V153">
        <f t="shared" si="30"/>
        <v>-0.03615175327734352</v>
      </c>
      <c r="AC153">
        <f t="shared" si="34"/>
        <v>877.0291666666667</v>
      </c>
      <c r="AD153">
        <f t="shared" si="32"/>
        <v>1352.6916666666668</v>
      </c>
      <c r="AE153">
        <f t="shared" si="33"/>
        <v>81.17149140910406</v>
      </c>
    </row>
    <row r="154" spans="1:31" ht="12.75">
      <c r="A154" s="1">
        <v>83.58680555555556</v>
      </c>
      <c r="B154" s="4">
        <f>data!F152</f>
        <v>0.927099</v>
      </c>
      <c r="C154" s="4">
        <f>data!N152</f>
        <v>6.3</v>
      </c>
      <c r="D154">
        <f>data!V152</f>
        <v>1146.6</v>
      </c>
      <c r="E154" s="3">
        <f t="shared" si="25"/>
        <v>182</v>
      </c>
      <c r="H154">
        <v>5</v>
      </c>
      <c r="J154">
        <f t="shared" si="26"/>
        <v>1236.7611225985572</v>
      </c>
      <c r="R154">
        <f t="shared" si="31"/>
        <v>149</v>
      </c>
      <c r="S154">
        <f t="shared" si="27"/>
        <v>22201</v>
      </c>
      <c r="T154">
        <f t="shared" si="28"/>
        <v>3.0922858248065497</v>
      </c>
      <c r="U154">
        <f t="shared" si="29"/>
        <v>3.0594119374386564</v>
      </c>
      <c r="V154">
        <f t="shared" si="30"/>
        <v>-0.03287388736789327</v>
      </c>
      <c r="AC154">
        <f t="shared" si="34"/>
        <v>926.7666666666668</v>
      </c>
      <c r="AD154">
        <f t="shared" si="32"/>
        <v>1398.0791666666667</v>
      </c>
      <c r="AE154">
        <f t="shared" si="33"/>
        <v>82.01252313441954</v>
      </c>
    </row>
    <row r="155" spans="1:31" ht="12.75">
      <c r="A155" s="1">
        <v>83.5875</v>
      </c>
      <c r="B155" s="4">
        <f>data!F153</f>
        <v>0.934069</v>
      </c>
      <c r="C155" s="4">
        <f>data!N153</f>
        <v>7</v>
      </c>
      <c r="D155">
        <f>data!V153</f>
        <v>1302</v>
      </c>
      <c r="E155" s="3">
        <f t="shared" si="25"/>
        <v>186</v>
      </c>
      <c r="H155">
        <v>6</v>
      </c>
      <c r="J155">
        <f t="shared" si="26"/>
        <v>1393.901307076886</v>
      </c>
      <c r="R155">
        <f t="shared" si="31"/>
        <v>150</v>
      </c>
      <c r="S155">
        <f t="shared" si="27"/>
        <v>22500</v>
      </c>
      <c r="T155">
        <f t="shared" si="28"/>
        <v>3.1442320253335434</v>
      </c>
      <c r="U155">
        <f t="shared" si="29"/>
        <v>3.114610984232173</v>
      </c>
      <c r="V155">
        <f t="shared" si="30"/>
        <v>-0.029621041101370343</v>
      </c>
      <c r="AC155">
        <f t="shared" si="34"/>
        <v>984.2666666666668</v>
      </c>
      <c r="AD155">
        <f t="shared" si="32"/>
        <v>1441.7691666666667</v>
      </c>
      <c r="AE155">
        <f t="shared" si="33"/>
        <v>90.30571814836286</v>
      </c>
    </row>
    <row r="156" spans="1:31" ht="12.75">
      <c r="A156" s="1">
        <v>83.58819444444444</v>
      </c>
      <c r="B156" s="4">
        <f>data!F154</f>
        <v>0.94104</v>
      </c>
      <c r="C156" s="4">
        <f>data!N154</f>
        <v>7.1</v>
      </c>
      <c r="D156">
        <f>data!V154</f>
        <v>1384.5</v>
      </c>
      <c r="E156" s="3">
        <f t="shared" si="25"/>
        <v>195</v>
      </c>
      <c r="H156">
        <v>7</v>
      </c>
      <c r="J156">
        <f t="shared" si="26"/>
        <v>1471.2445804641673</v>
      </c>
      <c r="R156">
        <f t="shared" si="31"/>
        <v>151</v>
      </c>
      <c r="S156">
        <f t="shared" si="27"/>
        <v>22801</v>
      </c>
      <c r="T156">
        <f t="shared" si="28"/>
        <v>3.1676848760697807</v>
      </c>
      <c r="U156">
        <f t="shared" si="29"/>
        <v>3.1412929600815933</v>
      </c>
      <c r="V156">
        <f t="shared" si="30"/>
        <v>-0.02639191598818725</v>
      </c>
      <c r="AC156">
        <f t="shared" si="34"/>
        <v>1048.6416666666667</v>
      </c>
      <c r="AD156">
        <f t="shared" si="32"/>
        <v>1476.4525</v>
      </c>
      <c r="AE156">
        <f t="shared" si="33"/>
        <v>93.77206513585773</v>
      </c>
    </row>
    <row r="157" spans="1:31" ht="12.75">
      <c r="A157" s="1">
        <v>83.58888888888889</v>
      </c>
      <c r="B157" s="4">
        <f>data!F155</f>
        <v>0.948011</v>
      </c>
      <c r="C157" s="4">
        <f>data!N155</f>
        <v>7</v>
      </c>
      <c r="D157">
        <f>data!V155</f>
        <v>1330</v>
      </c>
      <c r="E157" s="3">
        <f t="shared" si="25"/>
        <v>190</v>
      </c>
      <c r="H157">
        <v>8</v>
      </c>
      <c r="J157">
        <f t="shared" si="26"/>
        <v>1402.9373076894676</v>
      </c>
      <c r="R157">
        <f t="shared" si="31"/>
        <v>152</v>
      </c>
      <c r="S157">
        <f t="shared" si="27"/>
        <v>23104</v>
      </c>
      <c r="T157">
        <f t="shared" si="28"/>
        <v>3.1470382643762926</v>
      </c>
      <c r="U157">
        <f t="shared" si="29"/>
        <v>3.123851640967086</v>
      </c>
      <c r="V157">
        <f t="shared" si="30"/>
        <v>-0.023186623409206825</v>
      </c>
      <c r="AC157">
        <f t="shared" si="34"/>
        <v>1102.8083333333332</v>
      </c>
      <c r="AD157">
        <f t="shared" si="32"/>
        <v>1500.6566666666668</v>
      </c>
      <c r="AE157">
        <f t="shared" si="33"/>
        <v>88.62786735584643</v>
      </c>
    </row>
    <row r="158" spans="1:31" ht="12.75">
      <c r="A158" s="1">
        <v>83.58958333333334</v>
      </c>
      <c r="B158" s="4">
        <f>data!F156</f>
        <v>0.948011</v>
      </c>
      <c r="C158" s="4">
        <f>data!N156</f>
        <v>7.4</v>
      </c>
      <c r="D158">
        <f>data!V156</f>
        <v>1295</v>
      </c>
      <c r="E158" s="3">
        <f t="shared" si="25"/>
        <v>175</v>
      </c>
      <c r="H158">
        <v>9</v>
      </c>
      <c r="J158">
        <f t="shared" si="26"/>
        <v>1366.0179048555342</v>
      </c>
      <c r="R158">
        <f t="shared" si="31"/>
        <v>153</v>
      </c>
      <c r="S158">
        <f t="shared" si="27"/>
        <v>23409</v>
      </c>
      <c r="T158">
        <f t="shared" si="28"/>
        <v>3.1354563918264775</v>
      </c>
      <c r="U158">
        <f t="shared" si="29"/>
        <v>3.1122697684172707</v>
      </c>
      <c r="V158">
        <f t="shared" si="30"/>
        <v>-0.023186623409206825</v>
      </c>
      <c r="AC158">
        <f t="shared" si="34"/>
        <v>1140.575</v>
      </c>
      <c r="AD158">
        <f t="shared" si="32"/>
        <v>1541.8341666666668</v>
      </c>
      <c r="AE158">
        <f t="shared" si="33"/>
        <v>83.99087450498621</v>
      </c>
    </row>
    <row r="159" spans="1:31" ht="12.75">
      <c r="A159" s="1">
        <v>83.59027777777779</v>
      </c>
      <c r="B159" s="4">
        <f>data!F157</f>
        <v>0.954981</v>
      </c>
      <c r="C159" s="4">
        <f>data!N157</f>
        <v>7.6</v>
      </c>
      <c r="D159">
        <f>data!V157</f>
        <v>1269.2</v>
      </c>
      <c r="E159" s="3">
        <f t="shared" si="25"/>
        <v>167</v>
      </c>
      <c r="H159">
        <v>10</v>
      </c>
      <c r="J159">
        <f t="shared" si="26"/>
        <v>1329.0316770700151</v>
      </c>
      <c r="R159">
        <f t="shared" si="31"/>
        <v>154</v>
      </c>
      <c r="S159">
        <f t="shared" si="27"/>
        <v>23716</v>
      </c>
      <c r="T159">
        <f t="shared" si="28"/>
        <v>3.1235353323443573</v>
      </c>
      <c r="U159">
        <f t="shared" si="29"/>
        <v>3.1035300634283747</v>
      </c>
      <c r="V159">
        <f t="shared" si="30"/>
        <v>-0.020005268915982657</v>
      </c>
      <c r="AC159">
        <f t="shared" si="34"/>
        <v>1173.3166666666668</v>
      </c>
      <c r="AD159">
        <f t="shared" si="32"/>
        <v>1588.5600000000002</v>
      </c>
      <c r="AE159">
        <f t="shared" si="33"/>
        <v>79.89625824646221</v>
      </c>
    </row>
    <row r="160" spans="1:31" ht="12.75">
      <c r="A160" s="1">
        <v>83.59097222222222</v>
      </c>
      <c r="B160" s="4">
        <f>data!F158</f>
        <v>0.954981</v>
      </c>
      <c r="C160" s="4">
        <f>data!N158</f>
        <v>7.3</v>
      </c>
      <c r="D160">
        <f>data!V158</f>
        <v>1423.5</v>
      </c>
      <c r="E160" s="3">
        <f t="shared" si="25"/>
        <v>195</v>
      </c>
      <c r="H160">
        <v>11</v>
      </c>
      <c r="J160">
        <f t="shared" si="26"/>
        <v>1490.6055722574586</v>
      </c>
      <c r="R160">
        <f t="shared" si="31"/>
        <v>155</v>
      </c>
      <c r="S160">
        <f t="shared" si="27"/>
        <v>24025</v>
      </c>
      <c r="T160">
        <f t="shared" si="28"/>
        <v>3.1733627403989564</v>
      </c>
      <c r="U160">
        <f t="shared" si="29"/>
        <v>3.1533574714829737</v>
      </c>
      <c r="V160">
        <f t="shared" si="30"/>
        <v>-0.020005268915982657</v>
      </c>
      <c r="AC160">
        <f t="shared" si="34"/>
        <v>1213.1666666666667</v>
      </c>
      <c r="AD160">
        <f t="shared" si="32"/>
        <v>1635.2266666666667</v>
      </c>
      <c r="AE160">
        <f t="shared" si="33"/>
        <v>87.05215179139283</v>
      </c>
    </row>
    <row r="161" spans="1:31" ht="12.75">
      <c r="A161" s="1">
        <v>83.59166666666667</v>
      </c>
      <c r="B161" s="4">
        <f>data!F159</f>
        <v>0.954981</v>
      </c>
      <c r="C161" s="4">
        <f>data!N159</f>
        <v>7</v>
      </c>
      <c r="D161">
        <f>data!V159</f>
        <v>1365</v>
      </c>
      <c r="E161" s="3">
        <f t="shared" si="25"/>
        <v>195</v>
      </c>
      <c r="H161">
        <v>12</v>
      </c>
      <c r="J161">
        <f t="shared" si="26"/>
        <v>1429.3478090140013</v>
      </c>
      <c r="R161">
        <f t="shared" si="31"/>
        <v>156</v>
      </c>
      <c r="S161">
        <f t="shared" si="27"/>
        <v>24336</v>
      </c>
      <c r="T161">
        <f t="shared" si="28"/>
        <v>3.1551379202927574</v>
      </c>
      <c r="U161">
        <f t="shared" si="29"/>
        <v>3.1351326513767748</v>
      </c>
      <c r="V161">
        <f t="shared" si="30"/>
        <v>-0.020005268915982657</v>
      </c>
      <c r="AC161">
        <f t="shared" si="34"/>
        <v>1234.1166666666668</v>
      </c>
      <c r="AD161">
        <f t="shared" si="32"/>
        <v>1672.9350000000002</v>
      </c>
      <c r="AE161">
        <f t="shared" si="33"/>
        <v>81.59312824467179</v>
      </c>
    </row>
    <row r="162" spans="1:31" ht="12.75">
      <c r="A162" s="1">
        <v>83.62569444444445</v>
      </c>
      <c r="B162" s="4">
        <f>data!F160</f>
        <v>0.963346</v>
      </c>
      <c r="C162" s="4">
        <f>data!N160</f>
        <v>6.9</v>
      </c>
      <c r="D162">
        <f>data!V160</f>
        <v>1290.3</v>
      </c>
      <c r="E162" s="3">
        <f t="shared" si="25"/>
        <v>186.99999999999997</v>
      </c>
      <c r="G162">
        <v>2007</v>
      </c>
      <c r="H162">
        <v>1</v>
      </c>
      <c r="J162">
        <f t="shared" si="26"/>
        <v>1339.39415329487</v>
      </c>
      <c r="R162">
        <f t="shared" si="31"/>
        <v>157</v>
      </c>
      <c r="S162">
        <f t="shared" si="27"/>
        <v>24649</v>
      </c>
      <c r="T162">
        <f t="shared" si="28"/>
        <v>3.1269083988279363</v>
      </c>
      <c r="U162">
        <f t="shared" si="29"/>
        <v>3.1106906972737542</v>
      </c>
      <c r="V162">
        <f t="shared" si="30"/>
        <v>-0.01621770155418211</v>
      </c>
      <c r="AC162">
        <f t="shared" si="34"/>
        <v>1251.1583333333333</v>
      </c>
      <c r="AD162">
        <f t="shared" si="32"/>
        <v>1703.7533333333333</v>
      </c>
      <c r="AE162">
        <f t="shared" si="33"/>
        <v>75.73279387078725</v>
      </c>
    </row>
    <row r="163" spans="1:31" ht="12.75">
      <c r="A163" s="1">
        <v>83.62638888888888</v>
      </c>
      <c r="B163" s="4">
        <f>data!F161</f>
        <v>0.961952</v>
      </c>
      <c r="C163" s="4">
        <f>data!N161</f>
        <v>6.95</v>
      </c>
      <c r="D163">
        <f>data!V161</f>
        <v>1501.2</v>
      </c>
      <c r="E163" s="3">
        <f t="shared" si="25"/>
        <v>216</v>
      </c>
      <c r="H163">
        <v>2</v>
      </c>
      <c r="J163">
        <f t="shared" si="26"/>
        <v>1560.576827118193</v>
      </c>
      <c r="R163">
        <f t="shared" si="31"/>
        <v>158</v>
      </c>
      <c r="S163">
        <f t="shared" si="27"/>
        <v>24964</v>
      </c>
      <c r="T163">
        <f t="shared" si="28"/>
        <v>3.193285153823002</v>
      </c>
      <c r="U163">
        <f t="shared" si="29"/>
        <v>3.176438555741045</v>
      </c>
      <c r="V163">
        <f t="shared" si="30"/>
        <v>-0.016846598081956835</v>
      </c>
      <c r="AC163">
        <f t="shared" si="34"/>
        <v>1294.4166666666667</v>
      </c>
      <c r="AD163">
        <f t="shared" si="32"/>
        <v>1745.1350000000002</v>
      </c>
      <c r="AE163">
        <f t="shared" si="33"/>
        <v>86.02199829812592</v>
      </c>
    </row>
    <row r="164" spans="1:31" ht="12.75">
      <c r="A164" s="1">
        <v>83.62708333333333</v>
      </c>
      <c r="B164" s="4">
        <f>data!F162</f>
        <v>0.970317</v>
      </c>
      <c r="C164" s="4">
        <f>data!N162</f>
        <v>7</v>
      </c>
      <c r="D164">
        <f>data!V162</f>
        <v>1827</v>
      </c>
      <c r="E164" s="3">
        <f t="shared" si="25"/>
        <v>261</v>
      </c>
      <c r="H164">
        <v>3</v>
      </c>
      <c r="J164">
        <f t="shared" si="26"/>
        <v>1882.8898184820014</v>
      </c>
      <c r="R164">
        <f t="shared" si="31"/>
        <v>159</v>
      </c>
      <c r="S164">
        <f t="shared" si="27"/>
        <v>25281</v>
      </c>
      <c r="T164">
        <f t="shared" si="28"/>
        <v>3.2748249070451787</v>
      </c>
      <c r="U164">
        <f t="shared" si="29"/>
        <v>3.2617385473525378</v>
      </c>
      <c r="V164">
        <f t="shared" si="30"/>
        <v>-0.013086359692641032</v>
      </c>
      <c r="AC164">
        <f t="shared" si="34"/>
        <v>1352.6916666666668</v>
      </c>
      <c r="AD164">
        <f t="shared" si="32"/>
        <v>1765.7016666666668</v>
      </c>
      <c r="AE164">
        <f t="shared" si="33"/>
        <v>103.47161326800205</v>
      </c>
    </row>
    <row r="165" spans="1:31" ht="12.75">
      <c r="A165" s="1">
        <v>83.62777777777778</v>
      </c>
      <c r="B165" s="4">
        <f>data!F163</f>
        <v>0.982864</v>
      </c>
      <c r="C165" s="4">
        <f>data!N163</f>
        <v>7.05</v>
      </c>
      <c r="D165">
        <f>data!V163</f>
        <v>1642.65</v>
      </c>
      <c r="E165" s="3">
        <f t="shared" si="25"/>
        <v>233.00000000000003</v>
      </c>
      <c r="H165">
        <v>4</v>
      </c>
      <c r="J165">
        <f t="shared" si="26"/>
        <v>1671.289211935731</v>
      </c>
      <c r="R165">
        <f t="shared" si="31"/>
        <v>160</v>
      </c>
      <c r="S165">
        <f t="shared" si="27"/>
        <v>25600</v>
      </c>
      <c r="T165">
        <f t="shared" si="28"/>
        <v>3.223051609845231</v>
      </c>
      <c r="U165">
        <f t="shared" si="29"/>
        <v>3.2155450380174178</v>
      </c>
      <c r="V165">
        <f t="shared" si="30"/>
        <v>-0.007506571827813475</v>
      </c>
      <c r="AC165">
        <f t="shared" si="34"/>
        <v>1398.0791666666667</v>
      </c>
      <c r="AD165">
        <f t="shared" si="32"/>
        <v>1768.2816666666668</v>
      </c>
      <c r="AE165">
        <f t="shared" si="33"/>
        <v>92.89526838201681</v>
      </c>
    </row>
    <row r="166" spans="1:31" ht="12.75">
      <c r="A166" s="1">
        <v>83.62847222222221</v>
      </c>
      <c r="B166" s="4">
        <f>data!F164</f>
        <v>0.988441</v>
      </c>
      <c r="C166" s="4">
        <f>data!N164</f>
        <v>7.08</v>
      </c>
      <c r="D166">
        <f>data!V164</f>
        <v>1670.88</v>
      </c>
      <c r="E166" s="3">
        <f t="shared" si="25"/>
        <v>236</v>
      </c>
      <c r="H166">
        <v>5</v>
      </c>
      <c r="J166">
        <f t="shared" si="26"/>
        <v>1690.4195596904622</v>
      </c>
      <c r="R166">
        <f t="shared" si="31"/>
        <v>161</v>
      </c>
      <c r="S166">
        <f t="shared" si="27"/>
        <v>25921</v>
      </c>
      <c r="T166">
        <f t="shared" si="28"/>
        <v>3.2279945092551476</v>
      </c>
      <c r="U166">
        <f t="shared" si="29"/>
        <v>3.2229452606598756</v>
      </c>
      <c r="V166">
        <f t="shared" si="30"/>
        <v>-0.005049248595272093</v>
      </c>
      <c r="AC166">
        <f t="shared" si="34"/>
        <v>1441.7691666666667</v>
      </c>
      <c r="AD166">
        <f t="shared" si="32"/>
        <v>1785.1025</v>
      </c>
      <c r="AE166">
        <f t="shared" si="33"/>
        <v>93.60134782176375</v>
      </c>
    </row>
    <row r="167" spans="1:31" ht="12.75">
      <c r="A167" s="1">
        <v>83.62916666666666</v>
      </c>
      <c r="B167" s="4">
        <f>data!F165</f>
        <v>0.996805</v>
      </c>
      <c r="C167" s="4">
        <f>data!N165</f>
        <v>7.1</v>
      </c>
      <c r="D167">
        <f>data!V165</f>
        <v>1718.2</v>
      </c>
      <c r="E167" s="3">
        <f t="shared" si="25"/>
        <v>242.00000000000003</v>
      </c>
      <c r="H167">
        <v>6</v>
      </c>
      <c r="J167">
        <f t="shared" si="26"/>
        <v>1723.707244646646</v>
      </c>
      <c r="R167">
        <f t="shared" si="31"/>
        <v>162</v>
      </c>
      <c r="S167">
        <f t="shared" si="27"/>
        <v>26244</v>
      </c>
      <c r="T167">
        <f t="shared" si="28"/>
        <v>3.236463506946447</v>
      </c>
      <c r="U167">
        <f t="shared" si="29"/>
        <v>3.2350737146995066</v>
      </c>
      <c r="V167">
        <f t="shared" si="30"/>
        <v>-0.0013897922469406673</v>
      </c>
      <c r="AC167">
        <f t="shared" si="34"/>
        <v>1476.4525</v>
      </c>
      <c r="AD167">
        <f t="shared" si="32"/>
        <v>1794.4525</v>
      </c>
      <c r="AE167">
        <f t="shared" si="33"/>
        <v>95.75065375093517</v>
      </c>
    </row>
    <row r="168" spans="1:31" ht="12.75">
      <c r="A168" s="1">
        <v>83.62986111111111</v>
      </c>
      <c r="B168" s="4">
        <f>data!F166</f>
        <v>1.006564</v>
      </c>
      <c r="C168" s="4">
        <f>data!N166</f>
        <v>6.95</v>
      </c>
      <c r="D168">
        <f>data!V166</f>
        <v>1674.95</v>
      </c>
      <c r="E168" s="3">
        <f t="shared" si="25"/>
        <v>241</v>
      </c>
      <c r="H168">
        <v>7</v>
      </c>
      <c r="J168">
        <f t="shared" si="26"/>
        <v>1664.027324641056</v>
      </c>
      <c r="R168">
        <f t="shared" si="31"/>
        <v>163</v>
      </c>
      <c r="S168">
        <f t="shared" si="27"/>
        <v>26569</v>
      </c>
      <c r="T168">
        <f t="shared" si="28"/>
        <v>3.22116045347117</v>
      </c>
      <c r="U168">
        <f t="shared" si="29"/>
        <v>3.224001847164982</v>
      </c>
      <c r="V168">
        <f t="shared" si="30"/>
        <v>0.0028413936938120814</v>
      </c>
      <c r="AC168">
        <f t="shared" si="34"/>
        <v>1500.6566666666668</v>
      </c>
      <c r="AD168">
        <f t="shared" si="32"/>
        <v>1803.0191666666663</v>
      </c>
      <c r="AE168">
        <f t="shared" si="33"/>
        <v>92.89696032996508</v>
      </c>
    </row>
    <row r="169" spans="1:31" ht="12.75">
      <c r="A169" s="1">
        <v>83.63055555555556</v>
      </c>
      <c r="B169" s="4">
        <f>data!F167</f>
        <v>1.011444</v>
      </c>
      <c r="C169" s="4">
        <f>data!N167</f>
        <v>7.21</v>
      </c>
      <c r="D169">
        <f>data!V167</f>
        <v>1824.13</v>
      </c>
      <c r="E169" s="3">
        <f t="shared" si="25"/>
        <v>253.00000000000003</v>
      </c>
      <c r="H169">
        <v>8</v>
      </c>
      <c r="J169">
        <f t="shared" si="26"/>
        <v>1803.4908507045375</v>
      </c>
      <c r="R169">
        <f t="shared" si="31"/>
        <v>164</v>
      </c>
      <c r="S169">
        <f t="shared" si="27"/>
        <v>26896</v>
      </c>
      <c r="T169">
        <f t="shared" si="28"/>
        <v>3.256113943439183</v>
      </c>
      <c r="U169">
        <f t="shared" si="29"/>
        <v>3.261055785895247</v>
      </c>
      <c r="V169">
        <f t="shared" si="30"/>
        <v>0.0049418424560642125</v>
      </c>
      <c r="AC169">
        <f t="shared" si="34"/>
        <v>1541.8341666666668</v>
      </c>
      <c r="AD169">
        <f t="shared" si="32"/>
        <v>1818.1899999999998</v>
      </c>
      <c r="AE169">
        <f t="shared" si="33"/>
        <v>100.32669852985663</v>
      </c>
    </row>
    <row r="170" spans="1:31" ht="12.75">
      <c r="A170" s="1">
        <v>83.63125</v>
      </c>
      <c r="B170" s="4">
        <f>data!F168</f>
        <v>1.018414</v>
      </c>
      <c r="C170" s="4">
        <f>data!N168</f>
        <v>7.11</v>
      </c>
      <c r="D170">
        <f>data!V168</f>
        <v>1855.71</v>
      </c>
      <c r="E170" s="3">
        <f t="shared" si="25"/>
        <v>261</v>
      </c>
      <c r="H170">
        <v>9</v>
      </c>
      <c r="J170">
        <f t="shared" si="26"/>
        <v>1822.1568046000941</v>
      </c>
      <c r="R170">
        <f t="shared" si="31"/>
        <v>165</v>
      </c>
      <c r="S170">
        <f t="shared" si="27"/>
        <v>27225</v>
      </c>
      <c r="T170">
        <f t="shared" si="28"/>
        <v>3.2605857471937023</v>
      </c>
      <c r="U170">
        <f t="shared" si="29"/>
        <v>3.2685101080680474</v>
      </c>
      <c r="V170">
        <f t="shared" si="30"/>
        <v>0.00792436087434516</v>
      </c>
      <c r="AC170">
        <f t="shared" si="34"/>
        <v>1588.5600000000002</v>
      </c>
      <c r="AD170">
        <f t="shared" si="32"/>
        <v>1821.9291666666668</v>
      </c>
      <c r="AE170">
        <f t="shared" si="33"/>
        <v>101.85412440567805</v>
      </c>
    </row>
    <row r="171" spans="1:31" ht="12.75">
      <c r="A171" s="1">
        <v>83.63194444444444</v>
      </c>
      <c r="B171" s="4">
        <f>data!F169</f>
        <v>1.027476</v>
      </c>
      <c r="C171" s="4">
        <f>data!N169</f>
        <v>6.8</v>
      </c>
      <c r="D171">
        <f>data!V169</f>
        <v>1829.2</v>
      </c>
      <c r="E171" s="3">
        <f t="shared" si="25"/>
        <v>269</v>
      </c>
      <c r="H171">
        <v>10</v>
      </c>
      <c r="J171">
        <f t="shared" si="26"/>
        <v>1780.2848922991875</v>
      </c>
      <c r="R171">
        <f t="shared" si="31"/>
        <v>166</v>
      </c>
      <c r="S171">
        <f t="shared" si="27"/>
        <v>27556</v>
      </c>
      <c r="T171">
        <f t="shared" si="28"/>
        <v>3.2504895063836976</v>
      </c>
      <c r="U171">
        <f t="shared" si="29"/>
        <v>3.2622611927086442</v>
      </c>
      <c r="V171">
        <f t="shared" si="30"/>
        <v>0.011771686324946908</v>
      </c>
      <c r="AC171">
        <f t="shared" si="34"/>
        <v>1635.2266666666667</v>
      </c>
      <c r="AD171">
        <f t="shared" si="32"/>
        <v>1823.4533333333336</v>
      </c>
      <c r="AE171">
        <f t="shared" si="33"/>
        <v>100.31515293326214</v>
      </c>
    </row>
    <row r="172" spans="1:31" ht="12.75">
      <c r="A172" s="1">
        <v>83.63263888888889</v>
      </c>
      <c r="B172" s="4">
        <f>data!F170</f>
        <v>1.031659</v>
      </c>
      <c r="C172" s="4">
        <f>data!N170</f>
        <v>6.7</v>
      </c>
      <c r="D172">
        <f>data!V170</f>
        <v>1876</v>
      </c>
      <c r="E172" s="3">
        <f t="shared" si="25"/>
        <v>280</v>
      </c>
      <c r="H172">
        <v>11</v>
      </c>
      <c r="J172">
        <f t="shared" si="26"/>
        <v>1818.4303146679279</v>
      </c>
      <c r="R172">
        <f t="shared" si="31"/>
        <v>167</v>
      </c>
      <c r="S172">
        <f t="shared" si="27"/>
        <v>27889</v>
      </c>
      <c r="T172">
        <f t="shared" si="28"/>
        <v>3.2596966628088975</v>
      </c>
      <c r="U172">
        <f t="shared" si="29"/>
        <v>3.2732328340430454</v>
      </c>
      <c r="V172">
        <f t="shared" si="30"/>
        <v>0.013536171234148395</v>
      </c>
      <c r="AC172">
        <f t="shared" si="34"/>
        <v>1672.9350000000002</v>
      </c>
      <c r="AD172">
        <f t="shared" si="32"/>
        <v>1822.6866666666665</v>
      </c>
      <c r="AE172">
        <f t="shared" si="33"/>
        <v>102.92498619254363</v>
      </c>
    </row>
    <row r="173" spans="1:31" ht="12.75">
      <c r="A173" s="1">
        <v>83.63333333333334</v>
      </c>
      <c r="B173" s="4">
        <f>data!F171</f>
        <v>1.040721</v>
      </c>
      <c r="C173" s="4">
        <f>data!N171</f>
        <v>6.83</v>
      </c>
      <c r="D173">
        <f>data!V171</f>
        <v>1734.82</v>
      </c>
      <c r="E173" s="3">
        <f t="shared" si="25"/>
        <v>254</v>
      </c>
      <c r="H173">
        <v>12</v>
      </c>
      <c r="J173">
        <f t="shared" si="26"/>
        <v>1666.9405152773893</v>
      </c>
      <c r="R173">
        <f t="shared" si="31"/>
        <v>168</v>
      </c>
      <c r="S173">
        <f t="shared" si="27"/>
        <v>28224</v>
      </c>
      <c r="T173">
        <f t="shared" si="28"/>
        <v>3.2219201023188737</v>
      </c>
      <c r="U173">
        <f t="shared" si="29"/>
        <v>3.239254420301471</v>
      </c>
      <c r="V173">
        <f t="shared" si="30"/>
        <v>0.01733431798259702</v>
      </c>
      <c r="AC173">
        <f t="shared" si="34"/>
        <v>1703.7533333333333</v>
      </c>
      <c r="AD173">
        <f t="shared" si="32"/>
        <v>1817.84</v>
      </c>
      <c r="AE173">
        <f t="shared" si="33"/>
        <v>95.43304141178541</v>
      </c>
    </row>
    <row r="174" spans="1:31" ht="12.75">
      <c r="A174" s="1">
        <v>83.6673611111111</v>
      </c>
      <c r="B174" s="4">
        <f>data!F172</f>
        <v>1.052571</v>
      </c>
      <c r="C174" s="4">
        <f>data!N172</f>
        <v>6.98</v>
      </c>
      <c r="D174">
        <f>data!V172</f>
        <v>1786.88</v>
      </c>
      <c r="E174" s="3">
        <f t="shared" si="25"/>
        <v>256</v>
      </c>
      <c r="G174">
        <v>2008</v>
      </c>
      <c r="H174">
        <v>1</v>
      </c>
      <c r="J174">
        <f t="shared" si="26"/>
        <v>1697.6336988193673</v>
      </c>
      <c r="R174">
        <f t="shared" si="31"/>
        <v>169</v>
      </c>
      <c r="S174">
        <f t="shared" si="27"/>
        <v>28561</v>
      </c>
      <c r="T174">
        <f t="shared" si="28"/>
        <v>3.229843987590512</v>
      </c>
      <c r="U174">
        <f t="shared" si="29"/>
        <v>3.2520953879350105</v>
      </c>
      <c r="V174">
        <f t="shared" si="30"/>
        <v>0.02225140034449887</v>
      </c>
      <c r="AC174">
        <f t="shared" si="34"/>
        <v>1745.1350000000002</v>
      </c>
      <c r="AD174">
        <f t="shared" si="32"/>
        <v>1826.1419999999998</v>
      </c>
      <c r="AE174">
        <f t="shared" si="33"/>
        <v>97.85000290229348</v>
      </c>
    </row>
    <row r="175" spans="1:31" ht="12.75">
      <c r="A175" s="1">
        <v>83.66805555555555</v>
      </c>
      <c r="B175" s="4">
        <f>data!F173</f>
        <v>1.056056</v>
      </c>
      <c r="C175" s="4">
        <f>data!N173</f>
        <v>7.6</v>
      </c>
      <c r="D175">
        <f>data!V173</f>
        <v>1748</v>
      </c>
      <c r="E175" s="3">
        <f t="shared" si="25"/>
        <v>230</v>
      </c>
      <c r="H175">
        <v>2</v>
      </c>
      <c r="J175">
        <f t="shared" si="26"/>
        <v>1655.2152537365441</v>
      </c>
      <c r="R175">
        <f t="shared" si="31"/>
        <v>170</v>
      </c>
      <c r="S175">
        <f t="shared" si="27"/>
        <v>28900</v>
      </c>
      <c r="T175">
        <f t="shared" si="28"/>
        <v>3.218854479943254</v>
      </c>
      <c r="U175">
        <f t="shared" si="29"/>
        <v>3.2425414282983844</v>
      </c>
      <c r="V175">
        <f t="shared" si="30"/>
        <v>0.0236869483551305</v>
      </c>
      <c r="AC175">
        <f t="shared" si="34"/>
        <v>1765.7016666666668</v>
      </c>
      <c r="AD175">
        <f t="shared" si="32"/>
        <v>1830.5044444444445</v>
      </c>
      <c r="AE175">
        <f t="shared" si="33"/>
        <v>95.49280283394862</v>
      </c>
    </row>
    <row r="176" spans="1:31" ht="12.75">
      <c r="A176" s="1">
        <v>83.66875</v>
      </c>
      <c r="B176" s="4">
        <f>data!F174</f>
        <v>1.072786</v>
      </c>
      <c r="C176" s="4">
        <f>data!N174</f>
        <v>7.94</v>
      </c>
      <c r="D176">
        <f>data!V174</f>
        <v>1857.96</v>
      </c>
      <c r="E176" s="3">
        <f t="shared" si="25"/>
        <v>234</v>
      </c>
      <c r="H176">
        <v>3</v>
      </c>
      <c r="J176">
        <f t="shared" si="26"/>
        <v>1731.9017958847337</v>
      </c>
      <c r="R176">
        <f t="shared" si="31"/>
        <v>171</v>
      </c>
      <c r="S176">
        <f t="shared" si="27"/>
        <v>29241</v>
      </c>
      <c r="T176">
        <f t="shared" si="28"/>
        <v>3.2385232625574734</v>
      </c>
      <c r="U176">
        <f t="shared" si="29"/>
        <v>3.269036359837239</v>
      </c>
      <c r="V176">
        <f t="shared" si="30"/>
        <v>0.030513097279765772</v>
      </c>
      <c r="AC176">
        <f t="shared" si="34"/>
        <v>1768.2816666666668</v>
      </c>
      <c r="AD176">
        <f t="shared" si="32"/>
        <v>1840.8175</v>
      </c>
      <c r="AE176">
        <f t="shared" si="33"/>
        <v>100.9312438631206</v>
      </c>
    </row>
    <row r="177" spans="1:31" ht="12.75">
      <c r="A177" s="1">
        <v>83.66944444444444</v>
      </c>
      <c r="B177" s="4">
        <f>data!F175</f>
        <v>1.091606</v>
      </c>
      <c r="C177" s="4">
        <f>data!N175</f>
        <v>7.75</v>
      </c>
      <c r="D177">
        <f>data!V175</f>
        <v>1844.5</v>
      </c>
      <c r="E177" s="3">
        <f t="shared" si="25"/>
        <v>238</v>
      </c>
      <c r="H177">
        <v>4</v>
      </c>
      <c r="J177">
        <f t="shared" si="26"/>
        <v>1689.7122221754003</v>
      </c>
      <c r="R177">
        <f t="shared" si="31"/>
        <v>172</v>
      </c>
      <c r="S177">
        <f t="shared" si="27"/>
        <v>29584</v>
      </c>
      <c r="T177">
        <f t="shared" si="28"/>
        <v>3.227812745463708</v>
      </c>
      <c r="U177">
        <f t="shared" si="29"/>
        <v>3.2658786595628224</v>
      </c>
      <c r="V177">
        <f t="shared" si="30"/>
        <v>0.038065914099114105</v>
      </c>
      <c r="AC177">
        <f aca="true" t="shared" si="35" ref="AC177:AC183">AVERAGE(D166:D177)</f>
        <v>1785.1025</v>
      </c>
      <c r="AD177">
        <f t="shared" si="32"/>
        <v>1838.3685714285714</v>
      </c>
      <c r="AE177">
        <f t="shared" si="33"/>
        <v>100.33352553273167</v>
      </c>
    </row>
    <row r="178" spans="1:30" ht="12.75">
      <c r="A178" s="1">
        <v>83.67013888888889</v>
      </c>
      <c r="B178" s="4">
        <f>data!F176</f>
        <v>1.104159</v>
      </c>
      <c r="C178" s="4">
        <f>data!N176</f>
        <v>7.62</v>
      </c>
      <c r="D178">
        <f>data!V176</f>
        <v>1783.08</v>
      </c>
      <c r="E178" s="3">
        <f t="shared" si="25"/>
        <v>234</v>
      </c>
      <c r="H178">
        <v>5</v>
      </c>
      <c r="J178">
        <f t="shared" si="26"/>
        <v>1614.876118385124</v>
      </c>
      <c r="R178">
        <f t="shared" si="31"/>
        <v>173</v>
      </c>
      <c r="S178">
        <f t="shared" si="27"/>
        <v>29929</v>
      </c>
      <c r="T178">
        <f t="shared" si="28"/>
        <v>3.2081392120136774</v>
      </c>
      <c r="U178">
        <f t="shared" si="29"/>
        <v>3.251170828749743</v>
      </c>
      <c r="V178">
        <f t="shared" si="30"/>
        <v>0.043031616736066106</v>
      </c>
      <c r="AC178">
        <f t="shared" si="35"/>
        <v>1794.4525</v>
      </c>
      <c r="AD178" s="10" t="s">
        <v>86</v>
      </c>
    </row>
    <row r="179" spans="1:30" ht="12.75">
      <c r="A179" s="1">
        <v>83.67083333333333</v>
      </c>
      <c r="B179" s="4">
        <f>data!F177</f>
        <v>1.118071</v>
      </c>
      <c r="C179" s="4">
        <f>data!N177</f>
        <v>7.9</v>
      </c>
      <c r="D179">
        <f>data!V177</f>
        <v>1821</v>
      </c>
      <c r="E179" s="3">
        <f t="shared" si="25"/>
        <v>230.50632911392404</v>
      </c>
      <c r="H179">
        <v>6</v>
      </c>
      <c r="J179">
        <f t="shared" si="26"/>
        <v>1628.6979986065285</v>
      </c>
      <c r="R179">
        <f t="shared" si="31"/>
        <v>174</v>
      </c>
      <c r="S179">
        <f t="shared" si="27"/>
        <v>30276</v>
      </c>
      <c r="T179">
        <f t="shared" si="28"/>
        <v>3.211840562701446</v>
      </c>
      <c r="U179">
        <f t="shared" si="29"/>
        <v>3.26030994579492</v>
      </c>
      <c r="V179">
        <f t="shared" si="30"/>
        <v>0.04846938309347402</v>
      </c>
      <c r="AC179">
        <f t="shared" si="35"/>
        <v>1803.0191666666663</v>
      </c>
      <c r="AD179" s="10" t="s">
        <v>86</v>
      </c>
    </row>
    <row r="180" spans="1:30" ht="12.75">
      <c r="A180" s="1">
        <v>83.67152777777777</v>
      </c>
      <c r="B180" s="4">
        <f>data!F178</f>
        <v>1.141771</v>
      </c>
      <c r="C180" s="4">
        <f>data!N178</f>
        <v>7.92</v>
      </c>
      <c r="D180">
        <f>data!V178</f>
        <v>1857</v>
      </c>
      <c r="E180" s="3">
        <f t="shared" si="25"/>
        <v>234.46969696969697</v>
      </c>
      <c r="H180">
        <v>7</v>
      </c>
      <c r="J180">
        <f t="shared" si="26"/>
        <v>1626.4207095818688</v>
      </c>
      <c r="R180">
        <f t="shared" si="31"/>
        <v>175</v>
      </c>
      <c r="S180">
        <f t="shared" si="27"/>
        <v>30625</v>
      </c>
      <c r="T180">
        <f t="shared" si="28"/>
        <v>3.2112328956348186</v>
      </c>
      <c r="U180">
        <f t="shared" si="29"/>
        <v>3.2688119037397803</v>
      </c>
      <c r="V180">
        <f t="shared" si="30"/>
        <v>0.05757900810496166</v>
      </c>
      <c r="AC180">
        <f t="shared" si="35"/>
        <v>1818.1899999999998</v>
      </c>
      <c r="AD180" s="10" t="s">
        <v>86</v>
      </c>
    </row>
    <row r="181" spans="1:30" ht="12.75">
      <c r="A181" s="1">
        <v>83.67222222222223</v>
      </c>
      <c r="B181" s="4">
        <f>data!F179</f>
        <v>1.150136</v>
      </c>
      <c r="C181" s="4">
        <f>data!N179</f>
        <v>7.7</v>
      </c>
      <c r="D181">
        <f>data!V179</f>
        <v>1869</v>
      </c>
      <c r="E181" s="3">
        <f t="shared" si="25"/>
        <v>242.72727272727272</v>
      </c>
      <c r="H181">
        <v>8</v>
      </c>
      <c r="J181">
        <f t="shared" si="26"/>
        <v>1625.0252144094263</v>
      </c>
      <c r="R181">
        <f t="shared" si="31"/>
        <v>176</v>
      </c>
      <c r="S181">
        <f t="shared" si="27"/>
        <v>30976</v>
      </c>
      <c r="T181">
        <f t="shared" si="28"/>
        <v>3.2108601040188454</v>
      </c>
      <c r="U181">
        <f t="shared" si="29"/>
        <v>3.271609301378832</v>
      </c>
      <c r="V181">
        <f t="shared" si="30"/>
        <v>0.06074919735998669</v>
      </c>
      <c r="AC181">
        <f t="shared" si="35"/>
        <v>1821.9291666666668</v>
      </c>
      <c r="AD181" s="10" t="s">
        <v>86</v>
      </c>
    </row>
    <row r="182" spans="1:30" ht="12.75">
      <c r="A182" s="1">
        <v>83.67291666666667</v>
      </c>
      <c r="B182" s="4">
        <f>data!F180</f>
        <v>1.157803</v>
      </c>
      <c r="C182" s="4">
        <f>data!N180</f>
        <v>8.05</v>
      </c>
      <c r="D182">
        <f>data!V180</f>
        <v>1874</v>
      </c>
      <c r="E182" s="3">
        <f t="shared" si="25"/>
        <v>232.7950310559006</v>
      </c>
      <c r="H182">
        <v>9</v>
      </c>
      <c r="J182">
        <f t="shared" si="26"/>
        <v>1618.5827813539956</v>
      </c>
      <c r="R182">
        <f t="shared" si="31"/>
        <v>177</v>
      </c>
      <c r="S182">
        <f t="shared" si="27"/>
        <v>31329</v>
      </c>
      <c r="T182">
        <f t="shared" si="28"/>
        <v>3.209134916012841</v>
      </c>
      <c r="U182">
        <f t="shared" si="29"/>
        <v>3.2727695865517594</v>
      </c>
      <c r="V182">
        <f t="shared" si="30"/>
        <v>0.06363467053891884</v>
      </c>
      <c r="AC182">
        <f t="shared" si="35"/>
        <v>1823.4533333333336</v>
      </c>
      <c r="AD182" s="10" t="s">
        <v>86</v>
      </c>
    </row>
    <row r="183" spans="1:30" ht="12.75">
      <c r="A183" s="1">
        <v>83.67361111111111</v>
      </c>
      <c r="B183" s="4">
        <f>data!F181</f>
        <v>0</v>
      </c>
      <c r="C183" s="4">
        <f>data!N181</f>
        <v>9.5</v>
      </c>
      <c r="D183">
        <f>data!V181</f>
        <v>1820</v>
      </c>
      <c r="E183" s="3">
        <f t="shared" si="25"/>
        <v>191.57894736842104</v>
      </c>
      <c r="H183">
        <v>10</v>
      </c>
      <c r="AC183">
        <f t="shared" si="35"/>
        <v>1822.6866666666665</v>
      </c>
      <c r="AD183" s="10" t="s">
        <v>86</v>
      </c>
    </row>
    <row r="184" spans="1:8" ht="12.75">
      <c r="A184" s="1">
        <v>83.67430555555556</v>
      </c>
      <c r="B184" s="4">
        <f>data!F182</f>
        <v>0</v>
      </c>
      <c r="C184" s="4" t="str">
        <f>data!N182</f>
        <v>    NA   </v>
      </c>
      <c r="D184" t="str">
        <f>data!V182</f>
        <v>    NA   </v>
      </c>
      <c r="E184" s="3"/>
      <c r="H184">
        <v>11</v>
      </c>
    </row>
    <row r="185" ht="12.75">
      <c r="H185">
        <v>12</v>
      </c>
    </row>
    <row r="186" ht="12.75">
      <c r="S186" s="2" t="s">
        <v>75</v>
      </c>
    </row>
    <row r="187" spans="2:19" ht="12.75">
      <c r="B187" s="2" t="s">
        <v>39</v>
      </c>
      <c r="S187" s="2" t="s">
        <v>50</v>
      </c>
    </row>
    <row r="189" ht="12.75">
      <c r="S189" t="s">
        <v>51</v>
      </c>
    </row>
    <row r="190" ht="13.5" thickBot="1"/>
    <row r="191" spans="19:20" ht="12.75">
      <c r="S191" s="9" t="s">
        <v>52</v>
      </c>
      <c r="T191" s="9"/>
    </row>
    <row r="192" spans="19:20" ht="12.75">
      <c r="S192" s="6" t="s">
        <v>53</v>
      </c>
      <c r="T192" s="6">
        <v>0.21671792171861842</v>
      </c>
    </row>
    <row r="193" spans="19:20" ht="12.75">
      <c r="S193" s="6" t="s">
        <v>54</v>
      </c>
      <c r="T193" s="6">
        <v>0.046966657594037224</v>
      </c>
    </row>
    <row r="194" spans="19:20" ht="12.75">
      <c r="S194" s="6" t="s">
        <v>55</v>
      </c>
      <c r="T194" s="6">
        <v>0.04148945447676158</v>
      </c>
    </row>
    <row r="195" spans="19:20" ht="12.75">
      <c r="S195" s="6" t="s">
        <v>56</v>
      </c>
      <c r="T195" s="6">
        <v>368.1187493334045</v>
      </c>
    </row>
    <row r="196" spans="19:20" ht="13.5" thickBot="1">
      <c r="S196" s="7" t="s">
        <v>57</v>
      </c>
      <c r="T196" s="7">
        <v>176</v>
      </c>
    </row>
    <row r="198" ht="13.5" thickBot="1">
      <c r="S198" t="s">
        <v>58</v>
      </c>
    </row>
    <row r="199" spans="19:24" ht="12.75">
      <c r="S199" s="8"/>
      <c r="T199" s="8" t="s">
        <v>63</v>
      </c>
      <c r="U199" s="8" t="s">
        <v>64</v>
      </c>
      <c r="V199" s="8" t="s">
        <v>65</v>
      </c>
      <c r="W199" s="8" t="s">
        <v>66</v>
      </c>
      <c r="X199" s="8" t="s">
        <v>67</v>
      </c>
    </row>
    <row r="200" spans="19:24" ht="12.75">
      <c r="S200" s="6" t="s">
        <v>59</v>
      </c>
      <c r="T200" s="6">
        <v>1</v>
      </c>
      <c r="U200" s="6">
        <v>1162001.4863183722</v>
      </c>
      <c r="V200" s="6">
        <v>1162001.4863183722</v>
      </c>
      <c r="W200" s="6">
        <v>8.574934430658537</v>
      </c>
      <c r="X200" s="6">
        <v>0.003864488347489193</v>
      </c>
    </row>
    <row r="201" spans="19:24" ht="12.75">
      <c r="S201" s="6" t="s">
        <v>60</v>
      </c>
      <c r="T201" s="6">
        <v>174</v>
      </c>
      <c r="U201" s="6">
        <v>23578985.968277443</v>
      </c>
      <c r="V201" s="6">
        <v>135511.4136107899</v>
      </c>
      <c r="W201" s="6"/>
      <c r="X201" s="6"/>
    </row>
    <row r="202" spans="19:24" ht="13.5" thickBot="1">
      <c r="S202" s="7" t="s">
        <v>61</v>
      </c>
      <c r="T202" s="7">
        <v>175</v>
      </c>
      <c r="U202" s="7">
        <v>24740987.454595815</v>
      </c>
      <c r="V202" s="7"/>
      <c r="W202" s="7"/>
      <c r="X202" s="7"/>
    </row>
    <row r="203" ht="13.5" thickBot="1"/>
    <row r="204" spans="19:27" ht="12.75">
      <c r="S204" s="8"/>
      <c r="T204" s="8" t="s">
        <v>68</v>
      </c>
      <c r="U204" s="8" t="s">
        <v>56</v>
      </c>
      <c r="V204" s="8" t="s">
        <v>69</v>
      </c>
      <c r="W204" s="8" t="s">
        <v>70</v>
      </c>
      <c r="X204" s="8" t="s">
        <v>71</v>
      </c>
      <c r="Y204" s="8" t="s">
        <v>72</v>
      </c>
      <c r="Z204" s="8" t="s">
        <v>73</v>
      </c>
      <c r="AA204" s="8" t="s">
        <v>74</v>
      </c>
    </row>
    <row r="205" spans="19:27" ht="12.75">
      <c r="S205" s="6" t="s">
        <v>62</v>
      </c>
      <c r="T205" s="6">
        <v>1158.0935159439937</v>
      </c>
      <c r="U205" s="6">
        <v>56.20763402737653</v>
      </c>
      <c r="V205" s="6">
        <v>20.603847430758815</v>
      </c>
      <c r="W205" s="6">
        <v>1.5019645582820406E-48</v>
      </c>
      <c r="X205" s="6">
        <v>1047.1569920495954</v>
      </c>
      <c r="Y205" s="6">
        <v>1269.030039838392</v>
      </c>
      <c r="Z205" s="6">
        <v>1047.1569920495954</v>
      </c>
      <c r="AA205" s="6">
        <v>1269.030039838392</v>
      </c>
    </row>
    <row r="206" spans="19:27" ht="13.5" thickBot="1">
      <c r="S206" s="7">
        <v>1</v>
      </c>
      <c r="T206" s="7">
        <v>1.5993074981116524</v>
      </c>
      <c r="U206" s="7">
        <v>0.5461558243609226</v>
      </c>
      <c r="V206" s="7">
        <v>2.9282988970831942</v>
      </c>
      <c r="W206" s="7">
        <v>0.003864488347488924</v>
      </c>
      <c r="X206" s="7">
        <v>0.5213644445084712</v>
      </c>
      <c r="Y206" s="7">
        <v>2.6772505517148337</v>
      </c>
      <c r="Z206" s="7">
        <v>0.5213644445084712</v>
      </c>
      <c r="AA206" s="7">
        <v>2.6772505517148337</v>
      </c>
    </row>
    <row r="212" ht="12.75">
      <c r="S212" s="2" t="s">
        <v>76</v>
      </c>
    </row>
    <row r="213" ht="12.75">
      <c r="S213" s="2" t="s">
        <v>77</v>
      </c>
    </row>
    <row r="215" ht="12.75">
      <c r="S215" t="s">
        <v>51</v>
      </c>
    </row>
    <row r="216" ht="13.5" thickBot="1">
      <c r="B216" s="2" t="s">
        <v>40</v>
      </c>
    </row>
    <row r="217" spans="19:20" ht="12.75">
      <c r="S217" s="9" t="s">
        <v>52</v>
      </c>
      <c r="T217" s="9"/>
    </row>
    <row r="218" spans="19:20" ht="12.75">
      <c r="S218" s="6" t="s">
        <v>53</v>
      </c>
      <c r="T218" s="6">
        <v>0.1684460924607481</v>
      </c>
    </row>
    <row r="219" spans="19:20" ht="12.75">
      <c r="S219" s="6" t="s">
        <v>54</v>
      </c>
      <c r="T219" s="6">
        <v>0.028374086065294894</v>
      </c>
    </row>
    <row r="220" spans="19:20" ht="12.75">
      <c r="S220" s="6" t="s">
        <v>55</v>
      </c>
      <c r="T220" s="6">
        <v>0.022790029088658657</v>
      </c>
    </row>
    <row r="221" spans="19:20" ht="12.75">
      <c r="S221" s="6" t="s">
        <v>56</v>
      </c>
      <c r="T221" s="6">
        <v>0.11945461374408024</v>
      </c>
    </row>
    <row r="222" spans="19:20" ht="13.5" thickBot="1">
      <c r="S222" s="7" t="s">
        <v>57</v>
      </c>
      <c r="T222" s="7">
        <v>176</v>
      </c>
    </row>
    <row r="224" ht="13.5" thickBot="1">
      <c r="S224" t="s">
        <v>58</v>
      </c>
    </row>
    <row r="225" spans="19:24" ht="12.75">
      <c r="S225" s="8"/>
      <c r="T225" s="8" t="s">
        <v>63</v>
      </c>
      <c r="U225" s="8" t="s">
        <v>64</v>
      </c>
      <c r="V225" s="8" t="s">
        <v>65</v>
      </c>
      <c r="W225" s="8" t="s">
        <v>66</v>
      </c>
      <c r="X225" s="8" t="s">
        <v>67</v>
      </c>
    </row>
    <row r="226" spans="19:24" ht="12.75">
      <c r="S226" s="6" t="s">
        <v>59</v>
      </c>
      <c r="T226" s="6">
        <v>1</v>
      </c>
      <c r="U226" s="6">
        <v>0.07250665958854263</v>
      </c>
      <c r="V226" s="6">
        <v>0.07250665958854263</v>
      </c>
      <c r="W226" s="6">
        <v>5.081267290790983</v>
      </c>
      <c r="X226" s="6">
        <v>0.025433131887276063</v>
      </c>
    </row>
    <row r="227" spans="19:24" ht="12.75">
      <c r="S227" s="6" t="s">
        <v>60</v>
      </c>
      <c r="T227" s="6">
        <v>174</v>
      </c>
      <c r="U227" s="6">
        <v>2.4828764255860483</v>
      </c>
      <c r="V227" s="6">
        <v>0.014269404744747404</v>
      </c>
      <c r="W227" s="6"/>
      <c r="X227" s="6"/>
    </row>
    <row r="228" spans="19:24" ht="13.5" thickBot="1">
      <c r="S228" s="7" t="s">
        <v>61</v>
      </c>
      <c r="T228" s="7">
        <v>175</v>
      </c>
      <c r="U228" s="7">
        <v>2.555383085174591</v>
      </c>
      <c r="V228" s="7"/>
      <c r="W228" s="7"/>
      <c r="X228" s="7"/>
    </row>
    <row r="229" ht="13.5" thickBot="1"/>
    <row r="230" spans="19:27" ht="12.75">
      <c r="S230" s="8"/>
      <c r="T230" s="8" t="s">
        <v>68</v>
      </c>
      <c r="U230" s="8" t="s">
        <v>56</v>
      </c>
      <c r="V230" s="8" t="s">
        <v>69</v>
      </c>
      <c r="W230" s="8" t="s">
        <v>70</v>
      </c>
      <c r="X230" s="8" t="s">
        <v>71</v>
      </c>
      <c r="Y230" s="8" t="s">
        <v>72</v>
      </c>
      <c r="Z230" s="8" t="s">
        <v>73</v>
      </c>
      <c r="AA230" s="8" t="s">
        <v>74</v>
      </c>
    </row>
    <row r="231" spans="19:27" ht="12.75">
      <c r="S231" s="6" t="s">
        <v>62</v>
      </c>
      <c r="T231" s="6">
        <v>3.061711913852877</v>
      </c>
      <c r="U231" s="6">
        <v>0.018239389393686627</v>
      </c>
      <c r="V231" s="6">
        <v>167.86263222784513</v>
      </c>
      <c r="W231" s="6">
        <v>2.165448464177975E-194</v>
      </c>
      <c r="X231" s="6">
        <v>3.025712987865236</v>
      </c>
      <c r="Y231" s="6">
        <v>3.0977108398405186</v>
      </c>
      <c r="Z231" s="6">
        <v>3.025712987865236</v>
      </c>
      <c r="AA231" s="6">
        <v>3.0977108398405186</v>
      </c>
    </row>
    <row r="232" spans="19:27" ht="13.5" thickBot="1">
      <c r="S232" s="7">
        <v>1</v>
      </c>
      <c r="T232" s="7">
        <v>0.00039950073284787397</v>
      </c>
      <c r="U232" s="7">
        <v>0.00017722768308121468</v>
      </c>
      <c r="V232" s="7">
        <v>2.2541666510688545</v>
      </c>
      <c r="W232" s="7">
        <v>0.025433131887276063</v>
      </c>
      <c r="X232" s="7">
        <v>4.970797890786782E-05</v>
      </c>
      <c r="Y232" s="7">
        <v>0.0007492934867878801</v>
      </c>
      <c r="Z232" s="7">
        <v>4.970797890786782E-05</v>
      </c>
      <c r="AA232" s="7">
        <v>0.0007492934867878801</v>
      </c>
    </row>
    <row r="236" ht="12.75">
      <c r="S236" s="2" t="s">
        <v>79</v>
      </c>
    </row>
    <row r="237" ht="12.75">
      <c r="S237" s="2" t="s">
        <v>80</v>
      </c>
    </row>
    <row r="239" ht="12.75">
      <c r="S239" t="s">
        <v>51</v>
      </c>
    </row>
    <row r="240" ht="13.5" thickBot="1"/>
    <row r="241" spans="19:20" ht="12.75">
      <c r="S241" s="9" t="s">
        <v>52</v>
      </c>
      <c r="T241" s="9"/>
    </row>
    <row r="242" spans="19:20" ht="12.75">
      <c r="S242" s="6" t="s">
        <v>53</v>
      </c>
      <c r="T242" s="6">
        <v>0.7217372145138832</v>
      </c>
    </row>
    <row r="243" spans="19:20" ht="12.75">
      <c r="S243" s="6" t="s">
        <v>54</v>
      </c>
      <c r="T243" s="6">
        <v>0.520904606814259</v>
      </c>
    </row>
    <row r="244" spans="19:20" ht="12.75">
      <c r="S244" s="6" t="s">
        <v>55</v>
      </c>
      <c r="T244" s="6">
        <v>0.518151185014341</v>
      </c>
    </row>
    <row r="245" spans="19:20" ht="12.75">
      <c r="S245" s="6" t="s">
        <v>56</v>
      </c>
      <c r="T245" s="6">
        <v>0.12178421456999339</v>
      </c>
    </row>
    <row r="246" spans="19:20" ht="13.5" thickBot="1">
      <c r="S246" s="7" t="s">
        <v>57</v>
      </c>
      <c r="T246" s="7">
        <v>176</v>
      </c>
    </row>
    <row r="248" ht="13.5" thickBot="1">
      <c r="S248" t="s">
        <v>58</v>
      </c>
    </row>
    <row r="249" spans="19:24" ht="12.75">
      <c r="S249" s="8"/>
      <c r="T249" s="8" t="s">
        <v>63</v>
      </c>
      <c r="U249" s="8" t="s">
        <v>64</v>
      </c>
      <c r="V249" s="8" t="s">
        <v>65</v>
      </c>
      <c r="W249" s="8" t="s">
        <v>66</v>
      </c>
      <c r="X249" s="8" t="s">
        <v>67</v>
      </c>
    </row>
    <row r="250" spans="19:24" ht="12.75">
      <c r="S250" s="6" t="s">
        <v>59</v>
      </c>
      <c r="T250" s="6">
        <v>1</v>
      </c>
      <c r="U250" s="6">
        <v>2.805869387219137</v>
      </c>
      <c r="V250" s="6">
        <v>2.805869387219137</v>
      </c>
      <c r="W250" s="6">
        <v>189.1844565296034</v>
      </c>
      <c r="X250" s="6">
        <v>1.3095887036318129E-29</v>
      </c>
    </row>
    <row r="251" spans="19:24" ht="12.75">
      <c r="S251" s="6" t="s">
        <v>60</v>
      </c>
      <c r="T251" s="6">
        <v>174</v>
      </c>
      <c r="U251" s="6">
        <v>2.580662715806853</v>
      </c>
      <c r="V251" s="6">
        <v>0.01483139491843019</v>
      </c>
      <c r="W251" s="6"/>
      <c r="X251" s="6"/>
    </row>
    <row r="252" spans="19:24" ht="13.5" thickBot="1">
      <c r="S252" s="7" t="s">
        <v>61</v>
      </c>
      <c r="T252" s="7">
        <v>175</v>
      </c>
      <c r="U252" s="7">
        <v>5.38653210302599</v>
      </c>
      <c r="V252" s="7"/>
      <c r="W252" s="7"/>
      <c r="X252" s="7"/>
    </row>
    <row r="253" ht="13.5" thickBot="1"/>
    <row r="254" spans="19:27" ht="12.75">
      <c r="S254" s="8"/>
      <c r="T254" s="8" t="s">
        <v>68</v>
      </c>
      <c r="U254" s="8" t="s">
        <v>56</v>
      </c>
      <c r="V254" s="8" t="s">
        <v>69</v>
      </c>
      <c r="W254" s="8" t="s">
        <v>70</v>
      </c>
      <c r="X254" s="8" t="s">
        <v>71</v>
      </c>
      <c r="Y254" s="8" t="s">
        <v>72</v>
      </c>
      <c r="Z254" s="8" t="s">
        <v>73</v>
      </c>
      <c r="AA254" s="8" t="s">
        <v>74</v>
      </c>
    </row>
    <row r="255" spans="19:27" ht="12.75">
      <c r="S255" s="6" t="s">
        <v>62</v>
      </c>
      <c r="T255" s="6">
        <v>2.7358885051922055</v>
      </c>
      <c r="U255" s="6">
        <v>0.018595093499739118</v>
      </c>
      <c r="V255" s="6">
        <v>147.12959121343428</v>
      </c>
      <c r="W255" s="6">
        <v>1.6914075955838622E-184</v>
      </c>
      <c r="X255" s="6">
        <v>2.699187529069502</v>
      </c>
      <c r="Y255" s="6">
        <v>2.772589481314909</v>
      </c>
      <c r="Z255" s="6">
        <v>2.699187529069502</v>
      </c>
      <c r="AA255" s="6">
        <v>2.772589481314909</v>
      </c>
    </row>
    <row r="256" spans="19:27" ht="13.5" thickBot="1">
      <c r="S256" s="7">
        <v>1</v>
      </c>
      <c r="T256" s="7">
        <v>0.002485205791420097</v>
      </c>
      <c r="U256" s="7">
        <v>0.00018068397282959732</v>
      </c>
      <c r="V256" s="7">
        <v>13.754434067950728</v>
      </c>
      <c r="W256" s="7">
        <v>1.3095887036317377E-29</v>
      </c>
      <c r="X256" s="7">
        <v>0.0021285913881277864</v>
      </c>
      <c r="Y256" s="7">
        <v>0.0028418201947124073</v>
      </c>
      <c r="Z256" s="7">
        <v>0.0021285913881277864</v>
      </c>
      <c r="AA256" s="7">
        <v>0.0028418201947124073</v>
      </c>
    </row>
    <row r="260" ht="12.75">
      <c r="S260" s="2" t="s">
        <v>81</v>
      </c>
    </row>
    <row r="261" ht="12.75">
      <c r="S261" s="2" t="s">
        <v>82</v>
      </c>
    </row>
    <row r="263" ht="12.75">
      <c r="S263" t="s">
        <v>51</v>
      </c>
    </row>
    <row r="264" ht="13.5" thickBot="1"/>
    <row r="265" spans="19:20" ht="12.75">
      <c r="S265" s="9" t="s">
        <v>52</v>
      </c>
      <c r="T265" s="9"/>
    </row>
    <row r="266" spans="19:20" ht="12.75">
      <c r="S266" s="6" t="s">
        <v>53</v>
      </c>
      <c r="T266" s="6">
        <v>0.9926492655445273</v>
      </c>
    </row>
    <row r="267" spans="19:20" ht="12.75">
      <c r="S267" s="6" t="s">
        <v>54</v>
      </c>
      <c r="T267" s="6">
        <v>0.9853525643860894</v>
      </c>
    </row>
    <row r="268" spans="19:20" ht="12.75">
      <c r="S268" s="6" t="s">
        <v>55</v>
      </c>
      <c r="T268" s="6">
        <v>0.9852683837216417</v>
      </c>
    </row>
    <row r="269" spans="19:20" ht="12.75">
      <c r="S269" s="6" t="s">
        <v>56</v>
      </c>
      <c r="T269" s="6">
        <v>0.012993753149974752</v>
      </c>
    </row>
    <row r="270" spans="19:20" ht="13.5" thickBot="1">
      <c r="S270" s="7" t="s">
        <v>57</v>
      </c>
      <c r="T270" s="7">
        <v>176</v>
      </c>
    </row>
    <row r="272" ht="13.5" thickBot="1">
      <c r="S272" t="s">
        <v>58</v>
      </c>
    </row>
    <row r="273" spans="19:24" ht="12.75">
      <c r="S273" s="8"/>
      <c r="T273" s="8" t="s">
        <v>63</v>
      </c>
      <c r="U273" s="8" t="s">
        <v>64</v>
      </c>
      <c r="V273" s="8" t="s">
        <v>65</v>
      </c>
      <c r="W273" s="8" t="s">
        <v>66</v>
      </c>
      <c r="X273" s="8" t="s">
        <v>67</v>
      </c>
    </row>
    <row r="274" spans="19:24" ht="12.75">
      <c r="S274" s="6" t="s">
        <v>59</v>
      </c>
      <c r="T274" s="6">
        <v>1</v>
      </c>
      <c r="U274" s="6">
        <v>1.9762802281520115</v>
      </c>
      <c r="V274" s="6">
        <v>1.9762802281520115</v>
      </c>
      <c r="W274" s="6">
        <v>11705.2124837711</v>
      </c>
      <c r="X274" s="6">
        <v>1.6049738121262768E-161</v>
      </c>
    </row>
    <row r="275" spans="19:24" ht="12.75">
      <c r="S275" s="6" t="s">
        <v>60</v>
      </c>
      <c r="T275" s="6">
        <v>174</v>
      </c>
      <c r="U275" s="6">
        <v>0.02937774604051131</v>
      </c>
      <c r="V275" s="6">
        <v>0.0001688376209224788</v>
      </c>
      <c r="W275" s="6"/>
      <c r="X275" s="6"/>
    </row>
    <row r="276" spans="19:24" ht="13.5" thickBot="1">
      <c r="S276" s="7" t="s">
        <v>61</v>
      </c>
      <c r="T276" s="7">
        <v>175</v>
      </c>
      <c r="U276" s="7">
        <v>2.005657974192523</v>
      </c>
      <c r="V276" s="7"/>
      <c r="W276" s="7"/>
      <c r="X276" s="7"/>
    </row>
    <row r="277" ht="13.5" thickBot="1"/>
    <row r="278" spans="19:27" ht="12.75">
      <c r="S278" s="8"/>
      <c r="T278" s="8" t="s">
        <v>68</v>
      </c>
      <c r="U278" s="8" t="s">
        <v>56</v>
      </c>
      <c r="V278" s="8" t="s">
        <v>69</v>
      </c>
      <c r="W278" s="8" t="s">
        <v>70</v>
      </c>
      <c r="X278" s="8" t="s">
        <v>71</v>
      </c>
      <c r="Y278" s="8" t="s">
        <v>72</v>
      </c>
      <c r="Z278" s="8" t="s">
        <v>73</v>
      </c>
      <c r="AA278" s="8" t="s">
        <v>74</v>
      </c>
    </row>
    <row r="279" spans="19:27" ht="12.75">
      <c r="S279" s="6" t="s">
        <v>62</v>
      </c>
      <c r="T279" s="6">
        <v>-0.3258234086606723</v>
      </c>
      <c r="U279" s="6">
        <v>0.001984001420787119</v>
      </c>
      <c r="V279" s="6">
        <v>-164.2253907920123</v>
      </c>
      <c r="W279" s="6">
        <v>9.563375059658007E-193</v>
      </c>
      <c r="X279" s="6">
        <v>-0.3297392152024753</v>
      </c>
      <c r="Y279" s="6">
        <v>-0.32190760211886926</v>
      </c>
      <c r="Z279" s="6">
        <v>-0.3297392152024753</v>
      </c>
      <c r="AA279" s="6">
        <v>-0.32190760211886926</v>
      </c>
    </row>
    <row r="280" spans="19:27" ht="13.5" thickBot="1">
      <c r="S280" s="7">
        <v>1</v>
      </c>
      <c r="T280" s="7">
        <v>0.0020857050585722232</v>
      </c>
      <c r="U280" s="7">
        <v>1.927805626857491E-05</v>
      </c>
      <c r="V280" s="7">
        <v>108.19063029565504</v>
      </c>
      <c r="W280" s="7">
        <v>1.6049738121260946E-161</v>
      </c>
      <c r="X280" s="7">
        <v>0.002047656124706146</v>
      </c>
      <c r="Y280" s="7">
        <v>0.0021237539924383003</v>
      </c>
      <c r="Z280" s="7">
        <v>0.002047656124706146</v>
      </c>
      <c r="AA280" s="7">
        <v>0.0021237539924383003</v>
      </c>
    </row>
  </sheetData>
  <sheetProtection/>
  <mergeCells count="1">
    <mergeCell ref="D3:E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aec_user</dc:creator>
  <cp:keywords/>
  <dc:description/>
  <cp:lastModifiedBy>Payne, Kenna</cp:lastModifiedBy>
  <dcterms:created xsi:type="dcterms:W3CDTF">2008-11-14T17:11:48Z</dcterms:created>
  <dcterms:modified xsi:type="dcterms:W3CDTF">2018-05-23T19:50:45Z</dcterms:modified>
  <cp:category/>
  <cp:version/>
  <cp:contentType/>
  <cp:contentStatus/>
</cp:coreProperties>
</file>