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2"/>
  </bookViews>
  <sheets>
    <sheet name="Raw Data Entry (2)" sheetId="1" r:id="rId1"/>
    <sheet name="Clean Data Entry" sheetId="2" r:id="rId2"/>
    <sheet name="Clean Data 2 Entry" sheetId="3" r:id="rId3"/>
    <sheet name="Uniformity Graph" sheetId="4" r:id="rId4"/>
  </sheets>
  <definedNames>
    <definedName name="_xlnm.Print_Area" localSheetId="2">'Clean Data 2 Entry'!$A$2:$M$211</definedName>
    <definedName name="_xlnm.Print_Area" localSheetId="1">'Clean Data Entry'!$A$2:$M$211</definedName>
    <definedName name="_xlnm.Print_Area" localSheetId="0">'Raw Data Entry (2)'!$A$2:$M$211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2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<sst xmlns="http://schemas.openxmlformats.org/spreadsheetml/2006/main" count="186" uniqueCount="54">
  <si>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</si>
  <si>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</si>
  <si>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</si>
  <si>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</si>
  <si>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</si>
  <si>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</si>
  <si>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</si>
  <si>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</si>
  <si>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</si>
  <si>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</si>
  <si>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</si>
  <si>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</si>
  <si>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</si>
  <si>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</si>
  <si>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</si>
  <si>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</si>
  <si>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</si>
  <si>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</si>
  <si>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</si>
  <si>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</si>
  <si>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</si>
  <si>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</si>
  <si>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</si>
  <si>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</si>
  <si>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</si>
  <si>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</si>
  <si>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</si>
  <si>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</si>
  <si>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</si>
  <si>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</si>
  <si>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</si>
  <si>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</si>
  <si>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</si>
  <si>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</si>
  <si>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</si>
  <si>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</si>
  <si>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</si>
  <si>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</si>
  <si>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</si>
  <si>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</si>
  <si>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</si>
  <si>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</si>
  <si>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</si>
  <si>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</si>
  <si>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</si>
  <si>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</si>
  <si>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>Inches/Hour</t>
  </si>
  <si>
    <t xml:space="preserve">Coldwater 4-13-10 raw </t>
  </si>
  <si>
    <t>Dwights small pivot Zimmatic</t>
  </si>
  <si>
    <t>cup dropped</t>
  </si>
  <si>
    <t>tower</t>
  </si>
  <si>
    <t>12mph</t>
  </si>
  <si>
    <t>gusty</t>
  </si>
  <si>
    <t>Coldwater 4-13-10 clean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</si>
</sst>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Alignment="1">
      <alignment horizontal="center" vertical="center"/>
    </xf>
    <xf numFmtId="9" fontId="0" fillId="0" borderId="0" xfId="59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2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</c:numCache>
            </c:numRef>
          </c:xVal>
          <c:yVal>
            <c:numRef>
              <c:f>'Clean Data 2 Entry'!$D$23:$D$204</c:f>
              <c:numCache>
                <c:ptCount val="182"/>
                <c:pt idx="11">
                  <c:v>95</c:v>
                </c:pt>
                <c:pt idx="12">
                  <c:v>80</c:v>
                </c:pt>
                <c:pt idx="13">
                  <c:v>105</c:v>
                </c:pt>
                <c:pt idx="14">
                  <c:v>95</c:v>
                </c:pt>
                <c:pt idx="15">
                  <c:v>115</c:v>
                </c:pt>
                <c:pt idx="16">
                  <c:v>135</c:v>
                </c:pt>
                <c:pt idx="17">
                  <c:v>95</c:v>
                </c:pt>
                <c:pt idx="18">
                  <c:v>125</c:v>
                </c:pt>
                <c:pt idx="19">
                  <c:v>135</c:v>
                </c:pt>
                <c:pt idx="20">
                  <c:v>110</c:v>
                </c:pt>
                <c:pt idx="21">
                  <c:v>125</c:v>
                </c:pt>
                <c:pt idx="22">
                  <c:v>140</c:v>
                </c:pt>
                <c:pt idx="23">
                  <c:v>240</c:v>
                </c:pt>
                <c:pt idx="24">
                  <c:v>155</c:v>
                </c:pt>
                <c:pt idx="25">
                  <c:v>185</c:v>
                </c:pt>
                <c:pt idx="26">
                  <c:v>135</c:v>
                </c:pt>
                <c:pt idx="27">
                  <c:v>140</c:v>
                </c:pt>
                <c:pt idx="28">
                  <c:v>120</c:v>
                </c:pt>
                <c:pt idx="29">
                  <c:v>115</c:v>
                </c:pt>
                <c:pt idx="30">
                  <c:v>120</c:v>
                </c:pt>
                <c:pt idx="31">
                  <c:v>120</c:v>
                </c:pt>
                <c:pt idx="32">
                  <c:v>135</c:v>
                </c:pt>
                <c:pt idx="33">
                  <c:v>135</c:v>
                </c:pt>
                <c:pt idx="34">
                  <c:v>150</c:v>
                </c:pt>
                <c:pt idx="35">
                  <c:v>125</c:v>
                </c:pt>
                <c:pt idx="36">
                  <c:v>125</c:v>
                </c:pt>
                <c:pt idx="37">
                  <c:v>120</c:v>
                </c:pt>
                <c:pt idx="38">
                  <c:v>125</c:v>
                </c:pt>
                <c:pt idx="39">
                  <c:v>180</c:v>
                </c:pt>
                <c:pt idx="40">
                  <c:v>130</c:v>
                </c:pt>
                <c:pt idx="41">
                  <c:v>120</c:v>
                </c:pt>
                <c:pt idx="42">
                  <c:v>185</c:v>
                </c:pt>
                <c:pt idx="43">
                  <c:v>145</c:v>
                </c:pt>
                <c:pt idx="44">
                  <c:v>175</c:v>
                </c:pt>
                <c:pt idx="45">
                  <c:v>130</c:v>
                </c:pt>
                <c:pt idx="46">
                  <c:v>175</c:v>
                </c:pt>
                <c:pt idx="47">
                  <c:v>135</c:v>
                </c:pt>
                <c:pt idx="48">
                  <c:v>115</c:v>
                </c:pt>
                <c:pt idx="49">
                  <c:v>155</c:v>
                </c:pt>
                <c:pt idx="50">
                  <c:v>100</c:v>
                </c:pt>
                <c:pt idx="51">
                  <c:v>135</c:v>
                </c:pt>
                <c:pt idx="52">
                  <c:v>135</c:v>
                </c:pt>
                <c:pt idx="53">
                  <c:v>125</c:v>
                </c:pt>
                <c:pt idx="54">
                  <c:v>125</c:v>
                </c:pt>
                <c:pt idx="55">
                  <c:v>135</c:v>
                </c:pt>
                <c:pt idx="56">
                  <c:v>125</c:v>
                </c:pt>
                <c:pt idx="57">
                  <c:v>150</c:v>
                </c:pt>
                <c:pt idx="58">
                  <c:v>110</c:v>
                </c:pt>
                <c:pt idx="59">
                  <c:v>115</c:v>
                </c:pt>
                <c:pt idx="60">
                  <c:v>125</c:v>
                </c:pt>
                <c:pt idx="61">
                  <c:v>135</c:v>
                </c:pt>
                <c:pt idx="62">
                  <c:v>140</c:v>
                </c:pt>
                <c:pt idx="63">
                  <c:v>175</c:v>
                </c:pt>
                <c:pt idx="64">
                  <c:v>105</c:v>
                </c:pt>
                <c:pt idx="65">
                  <c:v>170</c:v>
                </c:pt>
                <c:pt idx="66">
                  <c:v>150</c:v>
                </c:pt>
                <c:pt idx="67">
                  <c:v>110</c:v>
                </c:pt>
                <c:pt idx="68">
                  <c:v>95</c:v>
                </c:pt>
                <c:pt idx="69">
                  <c:v>75</c:v>
                </c:pt>
                <c:pt idx="70">
                  <c:v>125</c:v>
                </c:pt>
                <c:pt idx="71">
                  <c:v>165</c:v>
                </c:pt>
                <c:pt idx="72">
                  <c:v>245</c:v>
                </c:pt>
                <c:pt idx="73">
                  <c:v>205</c:v>
                </c:pt>
                <c:pt idx="74">
                  <c:v>195</c:v>
                </c:pt>
                <c:pt idx="75">
                  <c:v>170</c:v>
                </c:pt>
                <c:pt idx="76">
                  <c:v>165</c:v>
                </c:pt>
                <c:pt idx="77">
                  <c:v>145</c:v>
                </c:pt>
                <c:pt idx="78">
                  <c:v>120</c:v>
                </c:pt>
              </c:numCache>
            </c:numRef>
          </c:yVal>
          <c:smooth val="0"/>
        </c:ser>
        <c:axId val="29361232"/>
        <c:axId val="62924497"/>
      </c:scatterChart>
      <c:valAx>
        <c:axId val="2936123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24497"/>
        <c:crosses val="autoZero"/>
        <c:crossBetween val="midCat"/>
        <c:dispUnits/>
      </c:valAx>
      <c:valAx>
        <c:axId val="62924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612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</cdr:x>
      <cdr:y>0.15075</cdr:y>
    </cdr:from>
    <cdr:to>
      <cdr:x>0.269</cdr:x>
      <cdr:y>0.78875</cdr:y>
    </cdr:to>
    <cdr:sp>
      <cdr:nvSpPr>
        <cdr:cNvPr id="1" name="Line 4"/>
        <cdr:cNvSpPr>
          <a:spLocks/>
        </cdr:cNvSpPr>
      </cdr:nvSpPr>
      <cdr:spPr>
        <a:xfrm>
          <a:off x="2324100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0.60975</cdr:x>
      <cdr:y>0.08025</cdr:y>
    </cdr:from>
    <cdr:to>
      <cdr:x>0.69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52768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0.28025</cdr:x>
      <cdr:y>0.109</cdr:y>
    </cdr:from>
    <cdr:to>
      <cdr:x>0.3645</cdr:x>
      <cdr:y>0.14325</cdr:y>
    </cdr:to>
    <cdr:sp>
      <cdr:nvSpPr>
        <cdr:cNvPr id="3" name="Text Box 6"/>
        <cdr:cNvSpPr txBox="1">
          <a:spLocks noChangeArrowheads="1"/>
        </cdr:cNvSpPr>
      </cdr:nvSpPr>
      <cdr:spPr>
        <a:xfrm>
          <a:off x="2428875" y="6381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0.31125</cdr:x>
      <cdr:y>0.15</cdr:y>
    </cdr:from>
    <cdr:to>
      <cdr:x>0.31575</cdr:x>
      <cdr:y>0.79025</cdr:y>
    </cdr:to>
    <cdr:sp>
      <cdr:nvSpPr>
        <cdr:cNvPr id="4" name="Line 12"/>
        <cdr:cNvSpPr>
          <a:spLocks/>
        </cdr:cNvSpPr>
      </cdr:nvSpPr>
      <cdr:spPr>
        <a:xfrm flipH="1" flipV="1">
          <a:off x="2695575" y="88582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0.42625</cdr:x>
      <cdr:y>0.074</cdr:y>
    </cdr:from>
    <cdr:to>
      <cdr:x>0.50975</cdr:x>
      <cdr:y>0.1105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86175" y="4381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0.4765</cdr:x>
      <cdr:y>0.109</cdr:y>
    </cdr:from>
    <cdr:to>
      <cdr:x>0.48475</cdr:x>
      <cdr:y>0.785</cdr:y>
    </cdr:to>
    <cdr:sp>
      <cdr:nvSpPr>
        <cdr:cNvPr id="6" name="Line 16"/>
        <cdr:cNvSpPr>
          <a:spLocks/>
        </cdr:cNvSpPr>
      </cdr:nvSpPr>
      <cdr:spPr>
        <a:xfrm flipH="1" flipV="1">
          <a:off x="4124325" y="6381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0.6465</cdr:x>
      <cdr:y>0.15</cdr:y>
    </cdr:from>
    <cdr:to>
      <cdr:x>0.64725</cdr:x>
      <cdr:y>0.7805</cdr:y>
    </cdr:to>
    <cdr:sp>
      <cdr:nvSpPr>
        <cdr:cNvPr id="7" name="Line 18"/>
        <cdr:cNvSpPr>
          <a:spLocks/>
        </cdr:cNvSpPr>
      </cdr:nvSpPr>
      <cdr:spPr>
        <a:xfrm flipH="1" flipV="1">
          <a:off x="5600700" y="885825"/>
          <a:ext cx="95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0.75625</cdr:x>
      <cdr:y>0.1175</cdr:y>
    </cdr:from>
    <cdr:to>
      <cdr:x>0.84125</cdr:x>
      <cdr:y>0.15075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53200" y="69532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47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74.89950270228267</v>
      </c>
    </row>
    <row r="4" spans="1:12" ht="13.5" thickBot="1">
      <c r="A4" t="s">
        <v>0</v>
      </c>
      <c r="C4" s="15" t="s">
        <v>48</v>
      </c>
      <c r="D4" s="16"/>
      <c r="E4" s="16"/>
      <c r="F4" s="17"/>
      <c r="G4" s="63" t="s">
        <v>44</v>
      </c>
      <c r="H4" s="64"/>
      <c r="I4" s="64"/>
      <c r="J4" s="64"/>
      <c r="K4" s="64"/>
      <c r="L4" s="65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-0.38657314723361436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51</v>
      </c>
      <c r="M7" s="14"/>
    </row>
    <row r="8" spans="2:13" ht="13.5" thickBot="1">
      <c r="B8" s="14" t="s">
        <v>28</v>
      </c>
      <c r="C8" s="49">
        <v>19.4</v>
      </c>
      <c r="D8" s="30"/>
      <c r="E8" s="30"/>
      <c r="F8" s="30"/>
      <c r="G8" s="30"/>
      <c r="H8" s="31" t="s">
        <v>31</v>
      </c>
      <c r="J8" s="49" t="s">
        <v>52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12</v>
      </c>
      <c r="J11" s="38" t="s">
        <v>46</v>
      </c>
      <c r="K11" s="60">
        <f>(60/H12)</f>
        <v>3.0671342638319286</v>
      </c>
      <c r="M11" s="14"/>
    </row>
    <row r="12" spans="2:13" ht="12.75">
      <c r="B12" s="38" t="s">
        <v>36</v>
      </c>
      <c r="H12" s="48">
        <f>(H11/J14)</f>
        <v>19.562234593877516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1.5581042060266195</v>
      </c>
      <c r="Q13" s="38"/>
    </row>
    <row r="14" spans="3:17" ht="13.5" thickBot="1">
      <c r="C14" s="14" t="s">
        <v>22</v>
      </c>
      <c r="D14" s="49">
        <v>810</v>
      </c>
      <c r="E14" s="30"/>
      <c r="H14" s="14" t="s">
        <v>17</v>
      </c>
      <c r="J14" s="56">
        <f>(J13/2.54)</f>
        <v>0.6134268527663856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126.16883116883118</v>
      </c>
    </row>
    <row r="17" spans="3:10" ht="12.75">
      <c r="C17" s="14" t="s">
        <v>37</v>
      </c>
      <c r="D17" s="47">
        <v>77</v>
      </c>
      <c r="E17" s="30"/>
      <c r="H17" s="27" t="s">
        <v>19</v>
      </c>
      <c r="J17" s="58">
        <f>0.7*(D206/D18)</f>
        <v>83.95679012345678</v>
      </c>
    </row>
    <row r="18" spans="3:10" ht="12.75">
      <c r="C18" s="14" t="s">
        <v>38</v>
      </c>
      <c r="D18" s="51">
        <v>81</v>
      </c>
      <c r="E18" s="1"/>
      <c r="H18" s="14" t="s">
        <v>25</v>
      </c>
      <c r="J18" s="56">
        <f>K$206</f>
        <v>47.90471212121212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8" t="s">
        <v>1</v>
      </c>
      <c r="B22" s="69"/>
      <c r="C22" s="68" t="s">
        <v>2</v>
      </c>
      <c r="D22" s="68" t="s">
        <v>3</v>
      </c>
      <c r="E22" s="34" t="s">
        <v>40</v>
      </c>
      <c r="F22" s="69" t="s">
        <v>33</v>
      </c>
      <c r="G22" s="68" t="s">
        <v>42</v>
      </c>
      <c r="H22" s="68" t="s">
        <v>43</v>
      </c>
      <c r="I22" s="68" t="s">
        <v>6</v>
      </c>
      <c r="J22" s="68" t="s">
        <v>7</v>
      </c>
      <c r="K22" s="68" t="s">
        <v>8</v>
      </c>
      <c r="L22" s="68" t="s">
        <v>9</v>
      </c>
      <c r="M22" s="68" t="s">
        <v>16</v>
      </c>
      <c r="N22" s="66"/>
    </row>
    <row r="23" spans="1:14" ht="25.5">
      <c r="A23" s="68"/>
      <c r="B23" s="69"/>
      <c r="C23" s="68"/>
      <c r="D23" s="68"/>
      <c r="E23" s="34" t="s">
        <v>41</v>
      </c>
      <c r="F23" s="69"/>
      <c r="G23" s="68"/>
      <c r="H23" s="68"/>
      <c r="I23" s="68"/>
      <c r="J23" s="68"/>
      <c r="K23" s="68"/>
      <c r="L23" s="68"/>
      <c r="M23" s="68"/>
      <c r="N23" s="66"/>
    </row>
    <row r="24" spans="1:25" ht="13.5" thickBot="1">
      <c r="A24" s="67"/>
      <c r="B24" s="70"/>
      <c r="C24" s="67"/>
      <c r="D24" s="67"/>
      <c r="E24" s="33"/>
      <c r="F24" s="70"/>
      <c r="G24" s="67"/>
      <c r="H24" s="67"/>
      <c r="I24" s="67"/>
      <c r="J24" s="67"/>
      <c r="K24" s="67"/>
      <c r="L24" s="67"/>
      <c r="M24" s="67"/>
      <c r="N24" s="67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/>
      <c r="F25" s="3"/>
      <c r="G25" s="4">
        <f aca="true" t="shared" si="0" ref="G25:G56">(D25+E25)/$J$19</f>
        <v>0</v>
      </c>
      <c r="H25" s="4">
        <f aca="true" t="shared" si="1" ref="H25:H56">G25/2.54</f>
        <v>0</v>
      </c>
      <c r="I25" s="5">
        <f aca="true" t="shared" si="2" ref="I25:I56">(G25/$J$13)</f>
        <v>0</v>
      </c>
      <c r="J25" s="61">
        <f aca="true" t="shared" si="3" ref="J25:J56">IF(C25&gt;0,I25-1,0)</f>
        <v>-1</v>
      </c>
      <c r="K25" s="7">
        <f>(((C25+(D15/2))^2)*3.1416)/43560</f>
        <v>0.01622727272727273</v>
      </c>
      <c r="L25" s="5">
        <f aca="true" t="shared" si="4" ref="L25:L56">(K25/K$206)</f>
        <v>0.00033874063758515565</v>
      </c>
      <c r="M25" s="6">
        <f aca="true" t="shared" si="5" ref="M25:M56">L25*I25</f>
        <v>0</v>
      </c>
      <c r="N25" s="2"/>
      <c r="O25">
        <f aca="true" t="shared" si="6" ref="O25:O56">(D25+E25)*C25</f>
        <v>0</v>
      </c>
      <c r="P25">
        <f aca="true" t="shared" si="7" ref="P25:P56">C25*ABS(D25-O$207)</f>
        <v>1295.1671183378498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8" ref="A26:A57">A25+1</f>
        <v>2</v>
      </c>
      <c r="B26" s="3"/>
      <c r="C26" s="12">
        <v>20</v>
      </c>
      <c r="D26" s="43"/>
      <c r="E26" s="42"/>
      <c r="F26" s="3"/>
      <c r="G26" s="4">
        <f t="shared" si="0"/>
        <v>0</v>
      </c>
      <c r="H26" s="4">
        <f t="shared" si="1"/>
        <v>0</v>
      </c>
      <c r="I26" s="5">
        <f t="shared" si="2"/>
        <v>0</v>
      </c>
      <c r="J26" s="61">
        <f t="shared" si="3"/>
        <v>-1</v>
      </c>
      <c r="K26" s="7">
        <f aca="true" t="shared" si="9" ref="K26:K57">IF(C26&gt;0,(((C26+(D$15/2))^2*3.1416)/43560)-(((C25+(D$15/2))^2*3.1416)/43560),0)</f>
        <v>0.028848484848484846</v>
      </c>
      <c r="L26" s="5">
        <f t="shared" si="4"/>
        <v>0.0006022055779291655</v>
      </c>
      <c r="M26" s="6">
        <f t="shared" si="5"/>
        <v>0</v>
      </c>
      <c r="O26">
        <f t="shared" si="6"/>
        <v>0</v>
      </c>
      <c r="P26">
        <f t="shared" si="7"/>
        <v>2590.3342366756997</v>
      </c>
    </row>
    <row r="27" spans="1:16" ht="13.5" thickBot="1">
      <c r="A27" s="3">
        <f t="shared" si="8"/>
        <v>3</v>
      </c>
      <c r="B27" s="3"/>
      <c r="C27" s="12">
        <v>30</v>
      </c>
      <c r="D27" s="43"/>
      <c r="E27" s="42"/>
      <c r="F27" s="3"/>
      <c r="G27" s="4">
        <f t="shared" si="0"/>
        <v>0</v>
      </c>
      <c r="H27" s="4">
        <f t="shared" si="1"/>
        <v>0</v>
      </c>
      <c r="I27" s="5">
        <f t="shared" si="2"/>
        <v>0</v>
      </c>
      <c r="J27" s="61">
        <f t="shared" si="3"/>
        <v>-1</v>
      </c>
      <c r="K27" s="7">
        <f t="shared" si="9"/>
        <v>0.04327272727272727</v>
      </c>
      <c r="L27" s="5">
        <f t="shared" si="4"/>
        <v>0.0009033083668937483</v>
      </c>
      <c r="M27" s="6">
        <f t="shared" si="5"/>
        <v>0</v>
      </c>
      <c r="O27">
        <f t="shared" si="6"/>
        <v>0</v>
      </c>
      <c r="P27">
        <f t="shared" si="7"/>
        <v>3885.50135501355</v>
      </c>
    </row>
    <row r="28" spans="1:16" ht="13.5" thickBot="1">
      <c r="A28" s="3">
        <f t="shared" si="8"/>
        <v>4</v>
      </c>
      <c r="B28" s="3"/>
      <c r="C28" s="12">
        <v>40</v>
      </c>
      <c r="D28" s="43"/>
      <c r="E28" s="42"/>
      <c r="F28" s="3"/>
      <c r="G28" s="4">
        <f t="shared" si="0"/>
        <v>0</v>
      </c>
      <c r="H28" s="4">
        <f t="shared" si="1"/>
        <v>0</v>
      </c>
      <c r="I28" s="5">
        <f t="shared" si="2"/>
        <v>0</v>
      </c>
      <c r="J28" s="61">
        <f t="shared" si="3"/>
        <v>-1</v>
      </c>
      <c r="K28" s="7">
        <f t="shared" si="9"/>
        <v>0.05769696969696969</v>
      </c>
      <c r="L28" s="5">
        <f t="shared" si="4"/>
        <v>0.001204411155858331</v>
      </c>
      <c r="M28" s="6">
        <f t="shared" si="5"/>
        <v>0</v>
      </c>
      <c r="O28">
        <f t="shared" si="6"/>
        <v>0</v>
      </c>
      <c r="P28">
        <f t="shared" si="7"/>
        <v>5180.668473351399</v>
      </c>
    </row>
    <row r="29" spans="1:16" ht="13.5" thickBot="1">
      <c r="A29" s="3">
        <f t="shared" si="8"/>
        <v>5</v>
      </c>
      <c r="B29" s="3"/>
      <c r="C29" s="12">
        <v>50</v>
      </c>
      <c r="D29" s="43">
        <v>15</v>
      </c>
      <c r="E29" s="42"/>
      <c r="F29" s="3"/>
      <c r="G29" s="4">
        <f t="shared" si="0"/>
        <v>0.19486326405788404</v>
      </c>
      <c r="H29" s="4">
        <f t="shared" si="1"/>
        <v>0.07671782049522993</v>
      </c>
      <c r="I29" s="5">
        <f t="shared" si="2"/>
        <v>0.1250643335048894</v>
      </c>
      <c r="J29" s="61">
        <f t="shared" si="3"/>
        <v>-0.8749356664951106</v>
      </c>
      <c r="K29" s="7">
        <f t="shared" si="9"/>
        <v>0.07212121212121214</v>
      </c>
      <c r="L29" s="5">
        <f t="shared" si="4"/>
        <v>0.0015055139448229143</v>
      </c>
      <c r="M29" s="6">
        <f t="shared" si="5"/>
        <v>0.00018828609809159463</v>
      </c>
      <c r="O29">
        <f t="shared" si="6"/>
        <v>750</v>
      </c>
      <c r="P29">
        <f t="shared" si="7"/>
        <v>5725.83559168925</v>
      </c>
    </row>
    <row r="30" spans="1:16" ht="13.5" thickBot="1">
      <c r="A30" s="3">
        <f t="shared" si="8"/>
        <v>6</v>
      </c>
      <c r="B30" s="3"/>
      <c r="C30" s="12">
        <v>60</v>
      </c>
      <c r="D30" s="43">
        <v>40</v>
      </c>
      <c r="E30" s="42"/>
      <c r="F30" s="3"/>
      <c r="G30" s="4">
        <f t="shared" si="0"/>
        <v>0.5196353708210241</v>
      </c>
      <c r="H30" s="4">
        <f t="shared" si="1"/>
        <v>0.2045808546539465</v>
      </c>
      <c r="I30" s="5">
        <f t="shared" si="2"/>
        <v>0.3335048893463717</v>
      </c>
      <c r="J30" s="61">
        <f t="shared" si="3"/>
        <v>-0.6664951106536283</v>
      </c>
      <c r="K30" s="7">
        <f t="shared" si="9"/>
        <v>0.08654545454545454</v>
      </c>
      <c r="L30" s="5">
        <f t="shared" si="4"/>
        <v>0.0018066167337874965</v>
      </c>
      <c r="M30" s="6">
        <f t="shared" si="5"/>
        <v>0.0006025155138931024</v>
      </c>
      <c r="O30">
        <f t="shared" si="6"/>
        <v>2400</v>
      </c>
      <c r="P30">
        <f t="shared" si="7"/>
        <v>5371.0027100271</v>
      </c>
    </row>
    <row r="31" spans="1:16" ht="13.5" thickBot="1">
      <c r="A31" s="3">
        <f t="shared" si="8"/>
        <v>7</v>
      </c>
      <c r="B31" s="3"/>
      <c r="C31" s="12">
        <v>70</v>
      </c>
      <c r="D31" s="43">
        <v>65</v>
      </c>
      <c r="E31" s="42"/>
      <c r="F31" s="3" t="s">
        <v>49</v>
      </c>
      <c r="G31" s="4">
        <f t="shared" si="0"/>
        <v>0.8444074775841641</v>
      </c>
      <c r="H31" s="4">
        <f t="shared" si="1"/>
        <v>0.332443888812663</v>
      </c>
      <c r="I31" s="5">
        <f t="shared" si="2"/>
        <v>0.541945445187854</v>
      </c>
      <c r="J31" s="61">
        <f t="shared" si="3"/>
        <v>-0.45805455481214596</v>
      </c>
      <c r="K31" s="7">
        <f t="shared" si="9"/>
        <v>0.10096969696969699</v>
      </c>
      <c r="L31" s="5">
        <f t="shared" si="4"/>
        <v>0.00210771952275208</v>
      </c>
      <c r="M31" s="6">
        <f t="shared" si="5"/>
        <v>0.0011422689950890072</v>
      </c>
      <c r="O31">
        <f t="shared" si="6"/>
        <v>4550</v>
      </c>
      <c r="P31">
        <f t="shared" si="7"/>
        <v>4516.169828364949</v>
      </c>
    </row>
    <row r="32" spans="1:16" ht="13.5" thickBot="1">
      <c r="A32" s="3">
        <f t="shared" si="8"/>
        <v>8</v>
      </c>
      <c r="B32" s="3"/>
      <c r="C32" s="12">
        <v>80</v>
      </c>
      <c r="D32" s="43">
        <v>50</v>
      </c>
      <c r="E32" s="42"/>
      <c r="F32" s="3"/>
      <c r="G32" s="4">
        <f t="shared" si="0"/>
        <v>0.6495442135262801</v>
      </c>
      <c r="H32" s="4">
        <f t="shared" si="1"/>
        <v>0.2557260683174331</v>
      </c>
      <c r="I32" s="5">
        <f t="shared" si="2"/>
        <v>0.41688111168296466</v>
      </c>
      <c r="J32" s="61">
        <f t="shared" si="3"/>
        <v>-0.5831188883170353</v>
      </c>
      <c r="K32" s="7">
        <f t="shared" si="9"/>
        <v>0.11539393939393944</v>
      </c>
      <c r="L32" s="5">
        <f t="shared" si="4"/>
        <v>0.002408822311716663</v>
      </c>
      <c r="M32" s="6">
        <f t="shared" si="5"/>
        <v>0.0010041925231551712</v>
      </c>
      <c r="O32">
        <f t="shared" si="6"/>
        <v>4000</v>
      </c>
      <c r="P32">
        <f t="shared" si="7"/>
        <v>6361.3369467028</v>
      </c>
    </row>
    <row r="33" spans="1:16" ht="13.5" thickBot="1">
      <c r="A33" s="3">
        <f t="shared" si="8"/>
        <v>9</v>
      </c>
      <c r="B33" s="3"/>
      <c r="C33" s="12">
        <v>90</v>
      </c>
      <c r="D33" s="43">
        <v>85</v>
      </c>
      <c r="E33" s="42"/>
      <c r="F33" s="3"/>
      <c r="G33" s="4">
        <f t="shared" si="0"/>
        <v>1.1042251629946762</v>
      </c>
      <c r="H33" s="4">
        <f t="shared" si="1"/>
        <v>0.4347343161396363</v>
      </c>
      <c r="I33" s="5">
        <f t="shared" si="2"/>
        <v>0.7086978898610399</v>
      </c>
      <c r="J33" s="61">
        <f t="shared" si="3"/>
        <v>-0.2913021101389601</v>
      </c>
      <c r="K33" s="7">
        <f t="shared" si="9"/>
        <v>0.12981818181818172</v>
      </c>
      <c r="L33" s="5">
        <f t="shared" si="4"/>
        <v>0.002709925100681243</v>
      </c>
      <c r="M33" s="6">
        <f t="shared" si="5"/>
        <v>0.001920518200534263</v>
      </c>
      <c r="O33">
        <f t="shared" si="6"/>
        <v>7650</v>
      </c>
      <c r="P33">
        <f t="shared" si="7"/>
        <v>4006.5040650406495</v>
      </c>
    </row>
    <row r="34" spans="1:16" ht="13.5" thickBot="1">
      <c r="A34" s="3">
        <f t="shared" si="8"/>
        <v>10</v>
      </c>
      <c r="B34" s="3"/>
      <c r="C34" s="12">
        <v>100</v>
      </c>
      <c r="D34" s="43">
        <v>95</v>
      </c>
      <c r="E34" s="42"/>
      <c r="F34" s="3"/>
      <c r="G34" s="4">
        <f t="shared" si="0"/>
        <v>1.2341340056999321</v>
      </c>
      <c r="H34" s="4">
        <f t="shared" si="1"/>
        <v>0.4858795298031229</v>
      </c>
      <c r="I34" s="5">
        <f t="shared" si="2"/>
        <v>0.7920741121976328</v>
      </c>
      <c r="J34" s="61">
        <f t="shared" si="3"/>
        <v>-0.2079258878023672</v>
      </c>
      <c r="K34" s="7">
        <f t="shared" si="9"/>
        <v>0.14424242424242428</v>
      </c>
      <c r="L34" s="5">
        <f t="shared" si="4"/>
        <v>0.0030110278896458287</v>
      </c>
      <c r="M34" s="6">
        <f t="shared" si="5"/>
        <v>0.002384957242493532</v>
      </c>
      <c r="O34">
        <f t="shared" si="6"/>
        <v>9500</v>
      </c>
      <c r="P34">
        <f t="shared" si="7"/>
        <v>3451.6711833784993</v>
      </c>
    </row>
    <row r="35" spans="1:16" ht="13.5" thickBot="1">
      <c r="A35" s="3">
        <f t="shared" si="8"/>
        <v>11</v>
      </c>
      <c r="B35" s="3"/>
      <c r="C35" s="12">
        <v>110</v>
      </c>
      <c r="D35" s="43">
        <v>80</v>
      </c>
      <c r="E35" s="42"/>
      <c r="F35" s="3"/>
      <c r="G35" s="4">
        <f t="shared" si="0"/>
        <v>1.0392707416420481</v>
      </c>
      <c r="H35" s="4">
        <f t="shared" si="1"/>
        <v>0.409161709307893</v>
      </c>
      <c r="I35" s="5">
        <f t="shared" si="2"/>
        <v>0.6670097786927434</v>
      </c>
      <c r="J35" s="61">
        <f t="shared" si="3"/>
        <v>-0.33299022130725664</v>
      </c>
      <c r="K35" s="7">
        <f t="shared" si="9"/>
        <v>0.15866666666666662</v>
      </c>
      <c r="L35" s="5">
        <f t="shared" si="4"/>
        <v>0.0033121306786104096</v>
      </c>
      <c r="M35" s="6">
        <f t="shared" si="5"/>
        <v>0.002209223550941375</v>
      </c>
      <c r="O35">
        <f t="shared" si="6"/>
        <v>8800</v>
      </c>
      <c r="P35">
        <f t="shared" si="7"/>
        <v>5446.83830171635</v>
      </c>
    </row>
    <row r="36" spans="1:16" ht="13.5" thickBot="1">
      <c r="A36" s="3">
        <f t="shared" si="8"/>
        <v>12</v>
      </c>
      <c r="B36" s="3"/>
      <c r="C36" s="12">
        <v>120</v>
      </c>
      <c r="D36" s="43">
        <v>105</v>
      </c>
      <c r="E36" s="42"/>
      <c r="F36" s="3"/>
      <c r="G36" s="4">
        <f t="shared" si="0"/>
        <v>1.3640428484051883</v>
      </c>
      <c r="H36" s="4">
        <f t="shared" si="1"/>
        <v>0.5370247434666096</v>
      </c>
      <c r="I36" s="5">
        <f t="shared" si="2"/>
        <v>0.8754503345342258</v>
      </c>
      <c r="J36" s="61">
        <f t="shared" si="3"/>
        <v>-0.12454966546577417</v>
      </c>
      <c r="K36" s="7">
        <f t="shared" si="9"/>
        <v>0.17309090909090918</v>
      </c>
      <c r="L36" s="5">
        <f t="shared" si="4"/>
        <v>0.003613233467574995</v>
      </c>
      <c r="M36" s="6">
        <f t="shared" si="5"/>
        <v>0.0031632064479387902</v>
      </c>
      <c r="O36">
        <f t="shared" si="6"/>
        <v>12600</v>
      </c>
      <c r="P36">
        <f t="shared" si="7"/>
        <v>2942.0054200541995</v>
      </c>
    </row>
    <row r="37" spans="1:16" ht="13.5" thickBot="1">
      <c r="A37" s="3">
        <f t="shared" si="8"/>
        <v>13</v>
      </c>
      <c r="B37" s="3"/>
      <c r="C37" s="12">
        <v>130</v>
      </c>
      <c r="D37" s="43">
        <v>95</v>
      </c>
      <c r="E37" s="42"/>
      <c r="F37" s="3"/>
      <c r="G37" s="4">
        <f t="shared" si="0"/>
        <v>1.2341340056999321</v>
      </c>
      <c r="H37" s="4">
        <f t="shared" si="1"/>
        <v>0.4858795298031229</v>
      </c>
      <c r="I37" s="5">
        <f t="shared" si="2"/>
        <v>0.7920741121976328</v>
      </c>
      <c r="J37" s="61">
        <f t="shared" si="3"/>
        <v>-0.2079258878023672</v>
      </c>
      <c r="K37" s="7">
        <f t="shared" si="9"/>
        <v>0.1875151515151514</v>
      </c>
      <c r="L37" s="5">
        <f t="shared" si="4"/>
        <v>0.003914336256539574</v>
      </c>
      <c r="M37" s="6">
        <f t="shared" si="5"/>
        <v>0.003100444415241589</v>
      </c>
      <c r="O37">
        <f t="shared" si="6"/>
        <v>12350</v>
      </c>
      <c r="P37">
        <f t="shared" si="7"/>
        <v>4487.172538392049</v>
      </c>
    </row>
    <row r="38" spans="1:16" ht="13.5" thickBot="1">
      <c r="A38" s="3">
        <f t="shared" si="8"/>
        <v>14</v>
      </c>
      <c r="B38" s="3"/>
      <c r="C38" s="12">
        <v>140</v>
      </c>
      <c r="D38" s="11">
        <v>115</v>
      </c>
      <c r="E38" s="42"/>
      <c r="F38" s="3"/>
      <c r="G38" s="4">
        <f t="shared" si="0"/>
        <v>1.4939516911104442</v>
      </c>
      <c r="H38" s="4">
        <f t="shared" si="1"/>
        <v>0.5881699571300961</v>
      </c>
      <c r="I38" s="5">
        <f t="shared" si="2"/>
        <v>0.9588265568708186</v>
      </c>
      <c r="J38" s="61">
        <f t="shared" si="3"/>
        <v>-0.041173443129181364</v>
      </c>
      <c r="K38" s="7">
        <f t="shared" si="9"/>
        <v>0.20193939393939409</v>
      </c>
      <c r="L38" s="5">
        <f t="shared" si="4"/>
        <v>0.004215439045504162</v>
      </c>
      <c r="M38" s="6">
        <f t="shared" si="5"/>
        <v>0.004041874905699566</v>
      </c>
      <c r="O38">
        <f t="shared" si="6"/>
        <v>16100</v>
      </c>
      <c r="P38">
        <f t="shared" si="7"/>
        <v>2032.3396567298994</v>
      </c>
    </row>
    <row r="39" spans="1:16" ht="13.5" thickBot="1">
      <c r="A39" s="3">
        <f t="shared" si="8"/>
        <v>15</v>
      </c>
      <c r="B39" s="3"/>
      <c r="C39" s="12">
        <v>150</v>
      </c>
      <c r="D39" s="11">
        <v>135</v>
      </c>
      <c r="E39" s="42"/>
      <c r="F39" s="3"/>
      <c r="G39" s="4">
        <f t="shared" si="0"/>
        <v>1.7537693765209563</v>
      </c>
      <c r="H39" s="4">
        <f t="shared" si="1"/>
        <v>0.6904603844570694</v>
      </c>
      <c r="I39" s="5">
        <f t="shared" si="2"/>
        <v>1.1255790015440046</v>
      </c>
      <c r="J39" s="61">
        <f t="shared" si="3"/>
        <v>0.1255790015440046</v>
      </c>
      <c r="K39" s="7">
        <f t="shared" si="9"/>
        <v>0.2163636363636363</v>
      </c>
      <c r="L39" s="5">
        <f t="shared" si="4"/>
        <v>0.00451654183446874</v>
      </c>
      <c r="M39" s="6">
        <f t="shared" si="5"/>
        <v>0.005083724648473052</v>
      </c>
      <c r="O39">
        <f t="shared" si="6"/>
        <v>20250</v>
      </c>
      <c r="P39">
        <f t="shared" si="7"/>
        <v>822.4932249322507</v>
      </c>
    </row>
    <row r="40" spans="1:16" ht="13.5" thickBot="1">
      <c r="A40" s="3">
        <f t="shared" si="8"/>
        <v>16</v>
      </c>
      <c r="B40" s="3"/>
      <c r="C40" s="12">
        <v>160</v>
      </c>
      <c r="D40" s="11">
        <v>95</v>
      </c>
      <c r="E40" s="42"/>
      <c r="F40" s="3"/>
      <c r="G40" s="4">
        <f t="shared" si="0"/>
        <v>1.2341340056999321</v>
      </c>
      <c r="H40" s="4">
        <f t="shared" si="1"/>
        <v>0.4858795298031229</v>
      </c>
      <c r="I40" s="5">
        <f t="shared" si="2"/>
        <v>0.7920741121976328</v>
      </c>
      <c r="J40" s="61">
        <f t="shared" si="3"/>
        <v>-0.2079258878023672</v>
      </c>
      <c r="K40" s="7">
        <f t="shared" si="9"/>
        <v>0.23078787878787876</v>
      </c>
      <c r="L40" s="5">
        <f t="shared" si="4"/>
        <v>0.004817644623433324</v>
      </c>
      <c r="M40" s="6">
        <f t="shared" si="5"/>
        <v>0.0038159315879896494</v>
      </c>
      <c r="O40">
        <f t="shared" si="6"/>
        <v>15200</v>
      </c>
      <c r="P40">
        <f t="shared" si="7"/>
        <v>5522.673893405599</v>
      </c>
    </row>
    <row r="41" spans="1:16" ht="13.5" thickBot="1">
      <c r="A41" s="3">
        <f t="shared" si="8"/>
        <v>17</v>
      </c>
      <c r="B41" s="3"/>
      <c r="C41" s="12">
        <v>170</v>
      </c>
      <c r="D41" s="11">
        <v>125</v>
      </c>
      <c r="E41" s="42"/>
      <c r="F41" s="3"/>
      <c r="G41" s="4">
        <f t="shared" si="0"/>
        <v>1.6238605338157002</v>
      </c>
      <c r="H41" s="4">
        <f t="shared" si="1"/>
        <v>0.6393151707935827</v>
      </c>
      <c r="I41" s="5">
        <f t="shared" si="2"/>
        <v>1.0422027792074116</v>
      </c>
      <c r="J41" s="61">
        <f t="shared" si="3"/>
        <v>0.042202779207411556</v>
      </c>
      <c r="K41" s="7">
        <f t="shared" si="9"/>
        <v>0.245212121212121</v>
      </c>
      <c r="L41" s="5">
        <f t="shared" si="4"/>
        <v>0.005118747412397903</v>
      </c>
      <c r="M41" s="6">
        <f t="shared" si="5"/>
        <v>0.005334772779261841</v>
      </c>
      <c r="O41">
        <f t="shared" si="6"/>
        <v>21250</v>
      </c>
      <c r="P41">
        <f t="shared" si="7"/>
        <v>767.8410117434493</v>
      </c>
    </row>
    <row r="42" spans="1:16" ht="13.5" thickBot="1">
      <c r="A42" s="3">
        <f t="shared" si="8"/>
        <v>18</v>
      </c>
      <c r="B42" s="3"/>
      <c r="C42" s="12">
        <v>180</v>
      </c>
      <c r="D42" s="12">
        <v>135</v>
      </c>
      <c r="E42" s="42"/>
      <c r="F42" s="3"/>
      <c r="G42" s="4">
        <f t="shared" si="0"/>
        <v>1.7537693765209563</v>
      </c>
      <c r="H42" s="4">
        <f t="shared" si="1"/>
        <v>0.6904603844570694</v>
      </c>
      <c r="I42" s="5">
        <f t="shared" si="2"/>
        <v>1.1255790015440046</v>
      </c>
      <c r="J42" s="61">
        <f t="shared" si="3"/>
        <v>0.1255790015440046</v>
      </c>
      <c r="K42" s="7">
        <f t="shared" si="9"/>
        <v>0.25963636363636367</v>
      </c>
      <c r="L42" s="5">
        <f t="shared" si="4"/>
        <v>0.00541985020136249</v>
      </c>
      <c r="M42" s="6">
        <f t="shared" si="5"/>
        <v>0.006100469578167664</v>
      </c>
      <c r="O42">
        <f t="shared" si="6"/>
        <v>24300</v>
      </c>
      <c r="P42">
        <f t="shared" si="7"/>
        <v>986.9918699187008</v>
      </c>
    </row>
    <row r="43" spans="1:16" ht="13.5" thickBot="1">
      <c r="A43" s="3">
        <f t="shared" si="8"/>
        <v>19</v>
      </c>
      <c r="B43" s="3"/>
      <c r="C43" s="12">
        <v>190</v>
      </c>
      <c r="D43" s="12">
        <v>110</v>
      </c>
      <c r="E43" s="42"/>
      <c r="F43" s="3"/>
      <c r="G43" s="4">
        <f t="shared" si="0"/>
        <v>1.4289972697578162</v>
      </c>
      <c r="H43" s="4">
        <f t="shared" si="1"/>
        <v>0.5625973502983528</v>
      </c>
      <c r="I43" s="5">
        <f t="shared" si="2"/>
        <v>0.9171384457025221</v>
      </c>
      <c r="J43" s="61">
        <f t="shared" si="3"/>
        <v>-0.08286155429747788</v>
      </c>
      <c r="K43" s="7">
        <f t="shared" si="9"/>
        <v>0.2740606060606061</v>
      </c>
      <c r="L43" s="5">
        <f t="shared" si="4"/>
        <v>0.005720952990327074</v>
      </c>
      <c r="M43" s="6">
        <f t="shared" si="5"/>
        <v>0.005246905933485769</v>
      </c>
      <c r="O43">
        <f t="shared" si="6"/>
        <v>20900</v>
      </c>
      <c r="P43">
        <f t="shared" si="7"/>
        <v>3708.1752484191493</v>
      </c>
    </row>
    <row r="44" spans="1:16" ht="13.5" thickBot="1">
      <c r="A44" s="3">
        <f t="shared" si="8"/>
        <v>20</v>
      </c>
      <c r="B44" s="3"/>
      <c r="C44" s="12">
        <v>200</v>
      </c>
      <c r="D44" s="12">
        <v>125</v>
      </c>
      <c r="E44" s="42"/>
      <c r="F44" s="3"/>
      <c r="G44" s="4">
        <f t="shared" si="0"/>
        <v>1.6238605338157002</v>
      </c>
      <c r="H44" s="4">
        <f t="shared" si="1"/>
        <v>0.6393151707935827</v>
      </c>
      <c r="I44" s="5">
        <f t="shared" si="2"/>
        <v>1.0422027792074116</v>
      </c>
      <c r="J44" s="61">
        <f t="shared" si="3"/>
        <v>0.042202779207411556</v>
      </c>
      <c r="K44" s="7">
        <f t="shared" si="9"/>
        <v>0.28848484848484857</v>
      </c>
      <c r="L44" s="5">
        <f t="shared" si="4"/>
        <v>0.006022055779291657</v>
      </c>
      <c r="M44" s="6">
        <f t="shared" si="5"/>
        <v>0.0062762032697198196</v>
      </c>
      <c r="O44">
        <f t="shared" si="6"/>
        <v>25000</v>
      </c>
      <c r="P44">
        <f t="shared" si="7"/>
        <v>903.3423667569991</v>
      </c>
    </row>
    <row r="45" spans="1:16" ht="13.5" thickBot="1">
      <c r="A45" s="3">
        <f t="shared" si="8"/>
        <v>21</v>
      </c>
      <c r="B45" s="3"/>
      <c r="C45" s="12">
        <v>210</v>
      </c>
      <c r="D45" s="12">
        <v>140</v>
      </c>
      <c r="E45" s="42"/>
      <c r="F45" s="3"/>
      <c r="G45" s="4">
        <f t="shared" si="0"/>
        <v>1.8187237978735842</v>
      </c>
      <c r="H45" s="4">
        <f t="shared" si="1"/>
        <v>0.7160329912888127</v>
      </c>
      <c r="I45" s="5">
        <f t="shared" si="2"/>
        <v>1.1672671127123009</v>
      </c>
      <c r="J45" s="61">
        <f t="shared" si="3"/>
        <v>0.16726711271230088</v>
      </c>
      <c r="K45" s="7">
        <f t="shared" si="9"/>
        <v>0.3029090909090906</v>
      </c>
      <c r="L45" s="5">
        <f t="shared" si="4"/>
        <v>0.006323158568256232</v>
      </c>
      <c r="M45" s="6">
        <f t="shared" si="5"/>
        <v>0.007380815045190498</v>
      </c>
      <c r="O45">
        <f t="shared" si="6"/>
        <v>29400</v>
      </c>
      <c r="P45">
        <f t="shared" si="7"/>
        <v>2201.490514905151</v>
      </c>
    </row>
    <row r="46" spans="1:16" ht="13.5" thickBot="1">
      <c r="A46" s="3">
        <f t="shared" si="8"/>
        <v>22</v>
      </c>
      <c r="B46" s="3"/>
      <c r="C46" s="12">
        <v>220</v>
      </c>
      <c r="D46" s="12">
        <v>240</v>
      </c>
      <c r="E46" s="42"/>
      <c r="F46" s="3" t="s">
        <v>50</v>
      </c>
      <c r="G46" s="4">
        <f t="shared" si="0"/>
        <v>3.1178122249261446</v>
      </c>
      <c r="H46" s="4">
        <f t="shared" si="1"/>
        <v>1.227485127923679</v>
      </c>
      <c r="I46" s="5">
        <f t="shared" si="2"/>
        <v>2.0010293360782305</v>
      </c>
      <c r="J46" s="61">
        <f t="shared" si="3"/>
        <v>1.0010293360782305</v>
      </c>
      <c r="K46" s="7">
        <f t="shared" si="9"/>
        <v>0.3173333333333339</v>
      </c>
      <c r="L46" s="5">
        <f t="shared" si="4"/>
        <v>0.006624261357220833</v>
      </c>
      <c r="M46" s="6">
        <f t="shared" si="5"/>
        <v>0.013255341305648281</v>
      </c>
      <c r="O46">
        <f t="shared" si="6"/>
        <v>52800</v>
      </c>
      <c r="P46">
        <f t="shared" si="7"/>
        <v>24306.323396567303</v>
      </c>
    </row>
    <row r="47" spans="1:16" ht="13.5" thickBot="1">
      <c r="A47" s="3">
        <f t="shared" si="8"/>
        <v>23</v>
      </c>
      <c r="B47" s="3"/>
      <c r="C47" s="12">
        <v>230</v>
      </c>
      <c r="D47" s="12">
        <v>155</v>
      </c>
      <c r="E47" s="42"/>
      <c r="F47" s="3"/>
      <c r="G47" s="4">
        <f t="shared" si="0"/>
        <v>2.013587061931468</v>
      </c>
      <c r="H47" s="4">
        <f t="shared" si="1"/>
        <v>0.7927508117840426</v>
      </c>
      <c r="I47" s="5">
        <f t="shared" si="2"/>
        <v>1.2923314462171902</v>
      </c>
      <c r="J47" s="61">
        <f t="shared" si="3"/>
        <v>0.2923314462171902</v>
      </c>
      <c r="K47" s="7">
        <f t="shared" si="9"/>
        <v>0.33175757575757503</v>
      </c>
      <c r="L47" s="5">
        <f t="shared" si="4"/>
        <v>0.006925364146185389</v>
      </c>
      <c r="M47" s="6">
        <f t="shared" si="5"/>
        <v>0.00894986586262044</v>
      </c>
      <c r="O47">
        <f t="shared" si="6"/>
        <v>35650</v>
      </c>
      <c r="P47">
        <f t="shared" si="7"/>
        <v>5861.156278229451</v>
      </c>
    </row>
    <row r="48" spans="1:16" ht="13.5" thickBot="1">
      <c r="A48" s="3">
        <f t="shared" si="8"/>
        <v>24</v>
      </c>
      <c r="B48" s="3"/>
      <c r="C48" s="12">
        <v>240</v>
      </c>
      <c r="D48" s="12">
        <v>185</v>
      </c>
      <c r="E48" s="42"/>
      <c r="F48" s="3"/>
      <c r="G48" s="4">
        <f t="shared" si="0"/>
        <v>2.403313590047236</v>
      </c>
      <c r="H48" s="4">
        <f t="shared" si="1"/>
        <v>0.9461864527745024</v>
      </c>
      <c r="I48" s="5">
        <f t="shared" si="2"/>
        <v>1.542460113226969</v>
      </c>
      <c r="J48" s="61">
        <f t="shared" si="3"/>
        <v>0.5424601132269691</v>
      </c>
      <c r="K48" s="7">
        <f t="shared" si="9"/>
        <v>0.34618181818181926</v>
      </c>
      <c r="L48" s="5">
        <f t="shared" si="4"/>
        <v>0.0072264669351500095</v>
      </c>
      <c r="M48" s="6">
        <f t="shared" si="5"/>
        <v>0.011146537007022431</v>
      </c>
      <c r="O48">
        <f t="shared" si="6"/>
        <v>44400</v>
      </c>
      <c r="P48">
        <f t="shared" si="7"/>
        <v>13315.9891598916</v>
      </c>
    </row>
    <row r="49" spans="1:16" ht="13.5" thickBot="1">
      <c r="A49" s="3">
        <f t="shared" si="8"/>
        <v>25</v>
      </c>
      <c r="B49" s="3"/>
      <c r="C49" s="12">
        <v>250</v>
      </c>
      <c r="D49" s="12">
        <v>135</v>
      </c>
      <c r="E49" s="42"/>
      <c r="F49" s="3"/>
      <c r="G49" s="4">
        <f t="shared" si="0"/>
        <v>1.7537693765209563</v>
      </c>
      <c r="H49" s="4">
        <f t="shared" si="1"/>
        <v>0.6904603844570694</v>
      </c>
      <c r="I49" s="5">
        <f t="shared" si="2"/>
        <v>1.1255790015440046</v>
      </c>
      <c r="J49" s="61">
        <f t="shared" si="3"/>
        <v>0.1255790015440046</v>
      </c>
      <c r="K49" s="7">
        <f t="shared" si="9"/>
        <v>0.3606060606060604</v>
      </c>
      <c r="L49" s="5">
        <f t="shared" si="4"/>
        <v>0.007527569724114565</v>
      </c>
      <c r="M49" s="6">
        <f t="shared" si="5"/>
        <v>0.008472874414121749</v>
      </c>
      <c r="O49">
        <f t="shared" si="6"/>
        <v>33750</v>
      </c>
      <c r="P49">
        <f t="shared" si="7"/>
        <v>1370.8220415537512</v>
      </c>
    </row>
    <row r="50" spans="1:16" ht="13.5" thickBot="1">
      <c r="A50" s="3">
        <f t="shared" si="8"/>
        <v>26</v>
      </c>
      <c r="B50" s="3"/>
      <c r="C50" s="12">
        <v>260</v>
      </c>
      <c r="D50" s="12">
        <v>140</v>
      </c>
      <c r="E50" s="42"/>
      <c r="F50" s="3"/>
      <c r="G50" s="4">
        <f t="shared" si="0"/>
        <v>1.8187237978735842</v>
      </c>
      <c r="H50" s="4">
        <f t="shared" si="1"/>
        <v>0.7160329912888127</v>
      </c>
      <c r="I50" s="5">
        <f t="shared" si="2"/>
        <v>1.1672671127123009</v>
      </c>
      <c r="J50" s="61">
        <f t="shared" si="3"/>
        <v>0.16726711271230088</v>
      </c>
      <c r="K50" s="7">
        <f t="shared" si="9"/>
        <v>0.3750303030303028</v>
      </c>
      <c r="L50" s="5">
        <f t="shared" si="4"/>
        <v>0.007828672513079149</v>
      </c>
      <c r="M50" s="6">
        <f t="shared" si="5"/>
        <v>0.00913815196071205</v>
      </c>
      <c r="O50">
        <f t="shared" si="6"/>
        <v>36400</v>
      </c>
      <c r="P50">
        <f t="shared" si="7"/>
        <v>2725.6549232159014</v>
      </c>
    </row>
    <row r="51" spans="1:16" ht="13.5" thickBot="1">
      <c r="A51" s="3">
        <f t="shared" si="8"/>
        <v>27</v>
      </c>
      <c r="B51" s="3"/>
      <c r="C51" s="12">
        <v>270</v>
      </c>
      <c r="D51" s="12">
        <v>120</v>
      </c>
      <c r="E51" s="42"/>
      <c r="F51" s="3"/>
      <c r="G51" s="4">
        <f t="shared" si="0"/>
        <v>1.5589061124630723</v>
      </c>
      <c r="H51" s="4">
        <f t="shared" si="1"/>
        <v>0.6137425639618395</v>
      </c>
      <c r="I51" s="5">
        <f t="shared" si="2"/>
        <v>1.0005146680391153</v>
      </c>
      <c r="J51" s="61">
        <f t="shared" si="3"/>
        <v>0.0005146680391152625</v>
      </c>
      <c r="K51" s="7">
        <f t="shared" si="9"/>
        <v>0.3894545454545453</v>
      </c>
      <c r="L51" s="5">
        <f t="shared" si="4"/>
        <v>0.00812977530204373</v>
      </c>
      <c r="M51" s="6">
        <f t="shared" si="5"/>
        <v>0.008133959437556881</v>
      </c>
      <c r="O51">
        <f t="shared" si="6"/>
        <v>32400</v>
      </c>
      <c r="P51">
        <f t="shared" si="7"/>
        <v>2569.512195121949</v>
      </c>
    </row>
    <row r="52" spans="1:16" ht="13.5" thickBot="1">
      <c r="A52" s="3">
        <f t="shared" si="8"/>
        <v>28</v>
      </c>
      <c r="B52" s="3"/>
      <c r="C52" s="12">
        <v>280</v>
      </c>
      <c r="D52" s="12">
        <v>115</v>
      </c>
      <c r="E52" s="42"/>
      <c r="F52" s="3"/>
      <c r="G52" s="4">
        <f t="shared" si="0"/>
        <v>1.4939516911104442</v>
      </c>
      <c r="H52" s="4">
        <f t="shared" si="1"/>
        <v>0.5881699571300961</v>
      </c>
      <c r="I52" s="5">
        <f t="shared" si="2"/>
        <v>0.9588265568708186</v>
      </c>
      <c r="J52" s="61">
        <f t="shared" si="3"/>
        <v>-0.041173443129181364</v>
      </c>
      <c r="K52" s="7">
        <f t="shared" si="9"/>
        <v>0.4038787878787877</v>
      </c>
      <c r="L52" s="5">
        <f t="shared" si="4"/>
        <v>0.008430878091008315</v>
      </c>
      <c r="M52" s="6">
        <f t="shared" si="5"/>
        <v>0.008083749811399123</v>
      </c>
      <c r="O52">
        <f t="shared" si="6"/>
        <v>32200</v>
      </c>
      <c r="P52">
        <f t="shared" si="7"/>
        <v>4064.679313459799</v>
      </c>
    </row>
    <row r="53" spans="1:16" ht="13.5" thickBot="1">
      <c r="A53" s="3">
        <f t="shared" si="8"/>
        <v>29</v>
      </c>
      <c r="B53" s="3"/>
      <c r="C53" s="12">
        <v>290</v>
      </c>
      <c r="D53" s="12">
        <v>120</v>
      </c>
      <c r="E53" s="42"/>
      <c r="F53" s="3"/>
      <c r="G53" s="4">
        <f t="shared" si="0"/>
        <v>1.5589061124630723</v>
      </c>
      <c r="H53" s="4">
        <f t="shared" si="1"/>
        <v>0.6137425639618395</v>
      </c>
      <c r="I53" s="5">
        <f t="shared" si="2"/>
        <v>1.0005146680391153</v>
      </c>
      <c r="J53" s="61">
        <f t="shared" si="3"/>
        <v>0.0005146680391152625</v>
      </c>
      <c r="K53" s="7">
        <f t="shared" si="9"/>
        <v>0.4183030303030302</v>
      </c>
      <c r="L53" s="5">
        <f t="shared" si="4"/>
        <v>0.008731980879972899</v>
      </c>
      <c r="M53" s="6">
        <f t="shared" si="5"/>
        <v>0.008736474951449986</v>
      </c>
      <c r="O53">
        <f t="shared" si="6"/>
        <v>34800</v>
      </c>
      <c r="P53">
        <f t="shared" si="7"/>
        <v>2759.8464317976486</v>
      </c>
    </row>
    <row r="54" spans="1:16" ht="13.5" thickBot="1">
      <c r="A54" s="3">
        <f t="shared" si="8"/>
        <v>30</v>
      </c>
      <c r="B54" s="3"/>
      <c r="C54" s="12">
        <v>300</v>
      </c>
      <c r="D54" s="12">
        <v>120</v>
      </c>
      <c r="E54" s="42"/>
      <c r="F54" s="3"/>
      <c r="G54" s="4">
        <f t="shared" si="0"/>
        <v>1.5589061124630723</v>
      </c>
      <c r="H54" s="4">
        <f t="shared" si="1"/>
        <v>0.6137425639618395</v>
      </c>
      <c r="I54" s="5">
        <f t="shared" si="2"/>
        <v>1.0005146680391153</v>
      </c>
      <c r="J54" s="61">
        <f t="shared" si="3"/>
        <v>0.0005146680391152625</v>
      </c>
      <c r="K54" s="7">
        <f t="shared" si="9"/>
        <v>0.4327272727272726</v>
      </c>
      <c r="L54" s="5">
        <f t="shared" si="4"/>
        <v>0.00903308366893748</v>
      </c>
      <c r="M54" s="6">
        <f t="shared" si="5"/>
        <v>0.009037732708396537</v>
      </c>
      <c r="O54">
        <f t="shared" si="6"/>
        <v>36000</v>
      </c>
      <c r="P54">
        <f t="shared" si="7"/>
        <v>2855.013550135499</v>
      </c>
    </row>
    <row r="55" spans="1:16" ht="13.5" thickBot="1">
      <c r="A55" s="3">
        <f t="shared" si="8"/>
        <v>31</v>
      </c>
      <c r="B55" s="3"/>
      <c r="C55" s="12">
        <v>310</v>
      </c>
      <c r="D55" s="12">
        <v>135</v>
      </c>
      <c r="E55" s="42"/>
      <c r="F55" s="3"/>
      <c r="G55" s="4">
        <f t="shared" si="0"/>
        <v>1.7537693765209563</v>
      </c>
      <c r="H55" s="4">
        <f t="shared" si="1"/>
        <v>0.6904603844570694</v>
      </c>
      <c r="I55" s="5">
        <f t="shared" si="2"/>
        <v>1.1255790015440046</v>
      </c>
      <c r="J55" s="61">
        <f t="shared" si="3"/>
        <v>0.1255790015440046</v>
      </c>
      <c r="K55" s="7">
        <f t="shared" si="9"/>
        <v>0.44715151515151597</v>
      </c>
      <c r="L55" s="5">
        <f t="shared" si="4"/>
        <v>0.009334186457902084</v>
      </c>
      <c r="M55" s="6">
        <f t="shared" si="5"/>
        <v>0.010506364273510996</v>
      </c>
      <c r="O55">
        <f t="shared" si="6"/>
        <v>41850</v>
      </c>
      <c r="P55">
        <f t="shared" si="7"/>
        <v>1699.8193315266512</v>
      </c>
    </row>
    <row r="56" spans="1:16" ht="13.5" thickBot="1">
      <c r="A56" s="3">
        <f t="shared" si="8"/>
        <v>32</v>
      </c>
      <c r="B56" s="3"/>
      <c r="C56" s="12">
        <v>320</v>
      </c>
      <c r="D56" s="12">
        <v>135</v>
      </c>
      <c r="E56" s="42"/>
      <c r="F56" s="3"/>
      <c r="G56" s="4">
        <f t="shared" si="0"/>
        <v>1.7537693765209563</v>
      </c>
      <c r="H56" s="4">
        <f t="shared" si="1"/>
        <v>0.6904603844570694</v>
      </c>
      <c r="I56" s="5">
        <f t="shared" si="2"/>
        <v>1.1255790015440046</v>
      </c>
      <c r="J56" s="61">
        <f t="shared" si="3"/>
        <v>0.1255790015440046</v>
      </c>
      <c r="K56" s="7">
        <f t="shared" si="9"/>
        <v>0.46157575757575753</v>
      </c>
      <c r="L56" s="5">
        <f t="shared" si="4"/>
        <v>0.009635289246866649</v>
      </c>
      <c r="M56" s="6">
        <f t="shared" si="5"/>
        <v>0.010845279250075847</v>
      </c>
      <c r="O56">
        <f t="shared" si="6"/>
        <v>43200</v>
      </c>
      <c r="P56">
        <f t="shared" si="7"/>
        <v>1754.6522131888014</v>
      </c>
    </row>
    <row r="57" spans="1:16" ht="13.5" thickBot="1">
      <c r="A57" s="3">
        <f t="shared" si="8"/>
        <v>33</v>
      </c>
      <c r="B57" s="3"/>
      <c r="C57" s="12">
        <v>330</v>
      </c>
      <c r="D57" s="12">
        <v>150</v>
      </c>
      <c r="E57" s="42"/>
      <c r="F57" s="3"/>
      <c r="G57" s="4">
        <f aca="true" t="shared" si="10" ref="G57:G88">(D57+E57)/$J$19</f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1.250643335048894</v>
      </c>
      <c r="J57" s="61">
        <f aca="true" t="shared" si="13" ref="J57:J88">IF(C57&gt;0,I57-1,0)</f>
        <v>0.2506433350488939</v>
      </c>
      <c r="K57" s="7">
        <f t="shared" si="9"/>
        <v>0.476</v>
      </c>
      <c r="L57" s="5">
        <f aca="true" t="shared" si="14" ref="L57:L88">(K57/K$206)</f>
        <v>0.00993639203583123</v>
      </c>
      <c r="M57" s="6">
        <f aca="true" t="shared" si="15" ref="M57:M88">L57*I57</f>
        <v>0.012426882474045239</v>
      </c>
      <c r="O57">
        <f aca="true" t="shared" si="16" ref="O57:O88">(D57+E57)*C57</f>
        <v>49500</v>
      </c>
      <c r="P57">
        <f aca="true" t="shared" si="17" ref="P57:P88">C57*ABS(D57-O$207)</f>
        <v>6759.485094850951</v>
      </c>
    </row>
    <row r="58" spans="1:16" ht="13.5" thickBot="1">
      <c r="A58" s="3">
        <f aca="true" t="shared" si="18" ref="A58:A89">A57+1</f>
        <v>34</v>
      </c>
      <c r="B58" s="3"/>
      <c r="C58" s="12">
        <v>340</v>
      </c>
      <c r="D58" s="12">
        <v>125</v>
      </c>
      <c r="E58" s="42"/>
      <c r="F58" s="3"/>
      <c r="G58" s="4">
        <f t="shared" si="10"/>
        <v>1.6238605338157002</v>
      </c>
      <c r="H58" s="4">
        <f t="shared" si="11"/>
        <v>0.6393151707935827</v>
      </c>
      <c r="I58" s="5">
        <f t="shared" si="12"/>
        <v>1.0422027792074116</v>
      </c>
      <c r="J58" s="61">
        <f t="shared" si="13"/>
        <v>0.042202779207411556</v>
      </c>
      <c r="K58" s="7">
        <f aca="true" t="shared" si="19" ref="K58:K89">IF(C58&gt;0,(((C58+(D$15/2))^2*3.1416)/43560)-(((C57+(D$15/2))^2*3.1416)/43560),0)</f>
        <v>0.49042424242424154</v>
      </c>
      <c r="L58" s="5">
        <f t="shared" si="14"/>
        <v>0.010237494824795796</v>
      </c>
      <c r="M58" s="6">
        <f t="shared" si="15"/>
        <v>0.01066954555852367</v>
      </c>
      <c r="O58">
        <f t="shared" si="16"/>
        <v>42500</v>
      </c>
      <c r="P58">
        <f t="shared" si="17"/>
        <v>1535.6820234868985</v>
      </c>
    </row>
    <row r="59" spans="1:16" ht="13.5" thickBot="1">
      <c r="A59" s="3">
        <f t="shared" si="18"/>
        <v>35</v>
      </c>
      <c r="B59" s="3"/>
      <c r="C59" s="12">
        <v>350</v>
      </c>
      <c r="D59" s="12">
        <v>125</v>
      </c>
      <c r="E59" s="42"/>
      <c r="F59" s="3"/>
      <c r="G59" s="4">
        <f t="shared" si="10"/>
        <v>1.6238605338157002</v>
      </c>
      <c r="H59" s="4">
        <f t="shared" si="11"/>
        <v>0.6393151707935827</v>
      </c>
      <c r="I59" s="5">
        <f t="shared" si="12"/>
        <v>1.0422027792074116</v>
      </c>
      <c r="J59" s="61">
        <f t="shared" si="13"/>
        <v>0.042202779207411556</v>
      </c>
      <c r="K59" s="7">
        <f t="shared" si="19"/>
        <v>0.5048484848484858</v>
      </c>
      <c r="L59" s="5">
        <f t="shared" si="14"/>
        <v>0.010538597613760416</v>
      </c>
      <c r="M59" s="6">
        <f t="shared" si="15"/>
        <v>0.0109833557220097</v>
      </c>
      <c r="O59">
        <f t="shared" si="16"/>
        <v>43750</v>
      </c>
      <c r="P59">
        <f t="shared" si="17"/>
        <v>1580.8491418247486</v>
      </c>
    </row>
    <row r="60" spans="1:16" ht="13.5" thickBot="1">
      <c r="A60" s="3">
        <f t="shared" si="18"/>
        <v>36</v>
      </c>
      <c r="B60" s="3"/>
      <c r="C60" s="12">
        <v>360</v>
      </c>
      <c r="D60" s="12">
        <v>120</v>
      </c>
      <c r="E60" s="42"/>
      <c r="F60" s="3"/>
      <c r="G60" s="4">
        <f t="shared" si="10"/>
        <v>1.5589061124630723</v>
      </c>
      <c r="H60" s="4">
        <f t="shared" si="11"/>
        <v>0.6137425639618395</v>
      </c>
      <c r="I60" s="5">
        <f t="shared" si="12"/>
        <v>1.0005146680391153</v>
      </c>
      <c r="J60" s="61">
        <f t="shared" si="13"/>
        <v>0.0005146680391152625</v>
      </c>
      <c r="K60" s="7">
        <f t="shared" si="19"/>
        <v>0.5192727272727264</v>
      </c>
      <c r="L60" s="5">
        <f t="shared" si="14"/>
        <v>0.010839700402724963</v>
      </c>
      <c r="M60" s="6">
        <f t="shared" si="15"/>
        <v>0.010845279250075831</v>
      </c>
      <c r="O60">
        <f t="shared" si="16"/>
        <v>43200</v>
      </c>
      <c r="P60">
        <f t="shared" si="17"/>
        <v>3426.0162601625984</v>
      </c>
    </row>
    <row r="61" spans="1:16" ht="13.5" thickBot="1">
      <c r="A61" s="3">
        <f t="shared" si="18"/>
        <v>37</v>
      </c>
      <c r="B61" s="3"/>
      <c r="C61" s="12">
        <v>370</v>
      </c>
      <c r="D61" s="12">
        <v>125</v>
      </c>
      <c r="E61" s="42"/>
      <c r="F61" s="3"/>
      <c r="G61" s="4">
        <f t="shared" si="10"/>
        <v>1.6238605338157002</v>
      </c>
      <c r="H61" s="4">
        <f t="shared" si="11"/>
        <v>0.6393151707935827</v>
      </c>
      <c r="I61" s="5">
        <f t="shared" si="12"/>
        <v>1.0422027792074116</v>
      </c>
      <c r="J61" s="61">
        <f t="shared" si="13"/>
        <v>0.042202779207411556</v>
      </c>
      <c r="K61" s="7">
        <f t="shared" si="19"/>
        <v>0.5336969696969707</v>
      </c>
      <c r="L61" s="5">
        <f t="shared" si="14"/>
        <v>0.011140803191689584</v>
      </c>
      <c r="M61" s="6">
        <f t="shared" si="15"/>
        <v>0.011610976048981685</v>
      </c>
      <c r="O61">
        <f t="shared" si="16"/>
        <v>46250</v>
      </c>
      <c r="P61">
        <f t="shared" si="17"/>
        <v>1671.1833785004483</v>
      </c>
    </row>
    <row r="62" spans="1:16" ht="13.5" thickBot="1">
      <c r="A62" s="3">
        <f t="shared" si="18"/>
        <v>38</v>
      </c>
      <c r="B62" s="3"/>
      <c r="C62" s="12">
        <v>380</v>
      </c>
      <c r="D62" s="12">
        <v>180</v>
      </c>
      <c r="E62" s="42"/>
      <c r="F62" s="3"/>
      <c r="G62" s="4">
        <f t="shared" si="10"/>
        <v>2.3383591686946086</v>
      </c>
      <c r="H62" s="4">
        <f t="shared" si="11"/>
        <v>0.9206138459427593</v>
      </c>
      <c r="I62" s="5">
        <f t="shared" si="12"/>
        <v>1.5007720020586728</v>
      </c>
      <c r="J62" s="61">
        <f t="shared" si="13"/>
        <v>0.5007720020586728</v>
      </c>
      <c r="K62" s="7">
        <f t="shared" si="19"/>
        <v>0.5481212121212113</v>
      </c>
      <c r="L62" s="5">
        <f t="shared" si="14"/>
        <v>0.01144190598065413</v>
      </c>
      <c r="M62" s="6">
        <f t="shared" si="15"/>
        <v>0.0171716921459534</v>
      </c>
      <c r="O62">
        <f t="shared" si="16"/>
        <v>68400</v>
      </c>
      <c r="P62">
        <f t="shared" si="17"/>
        <v>19183.6495031617</v>
      </c>
    </row>
    <row r="63" spans="1:16" ht="13.5" thickBot="1">
      <c r="A63" s="3">
        <f t="shared" si="18"/>
        <v>39</v>
      </c>
      <c r="B63" s="3"/>
      <c r="C63" s="12">
        <v>390</v>
      </c>
      <c r="D63" s="12">
        <v>130</v>
      </c>
      <c r="E63" s="42"/>
      <c r="F63" s="3"/>
      <c r="G63" s="4">
        <f t="shared" si="10"/>
        <v>1.6888149551683282</v>
      </c>
      <c r="H63" s="4">
        <f t="shared" si="11"/>
        <v>0.664887777625326</v>
      </c>
      <c r="I63" s="5">
        <f t="shared" si="12"/>
        <v>1.083890890375708</v>
      </c>
      <c r="J63" s="61">
        <f t="shared" si="13"/>
        <v>0.08389089037570807</v>
      </c>
      <c r="K63" s="7">
        <f t="shared" si="19"/>
        <v>0.5625454545454556</v>
      </c>
      <c r="L63" s="5">
        <f t="shared" si="14"/>
        <v>0.01174300876961875</v>
      </c>
      <c r="M63" s="6">
        <f t="shared" si="15"/>
        <v>0.012728140230991815</v>
      </c>
      <c r="O63">
        <f t="shared" si="16"/>
        <v>50700</v>
      </c>
      <c r="P63">
        <f t="shared" si="17"/>
        <v>188.4823848238517</v>
      </c>
    </row>
    <row r="64" spans="1:16" ht="13.5" thickBot="1">
      <c r="A64" s="3">
        <f t="shared" si="18"/>
        <v>40</v>
      </c>
      <c r="B64" s="3"/>
      <c r="C64" s="12">
        <v>400</v>
      </c>
      <c r="D64" s="12">
        <v>120</v>
      </c>
      <c r="E64" s="42"/>
      <c r="F64" s="3"/>
      <c r="G64" s="4">
        <f t="shared" si="10"/>
        <v>1.5589061124630723</v>
      </c>
      <c r="H64" s="4">
        <f t="shared" si="11"/>
        <v>0.6137425639618395</v>
      </c>
      <c r="I64" s="5">
        <f t="shared" si="12"/>
        <v>1.0005146680391153</v>
      </c>
      <c r="J64" s="61">
        <f t="shared" si="13"/>
        <v>0.0005146680391152625</v>
      </c>
      <c r="K64" s="7">
        <f t="shared" si="19"/>
        <v>0.5769696969696962</v>
      </c>
      <c r="L64" s="5">
        <f t="shared" si="14"/>
        <v>0.012044111558583296</v>
      </c>
      <c r="M64" s="6">
        <f t="shared" si="15"/>
        <v>0.012050310277862037</v>
      </c>
      <c r="O64">
        <f t="shared" si="16"/>
        <v>48000</v>
      </c>
      <c r="P64">
        <f t="shared" si="17"/>
        <v>3806.6847335139983</v>
      </c>
    </row>
    <row r="65" spans="1:16" ht="13.5" thickBot="1">
      <c r="A65" s="3">
        <f t="shared" si="18"/>
        <v>41</v>
      </c>
      <c r="B65" s="3"/>
      <c r="C65" s="12">
        <v>410</v>
      </c>
      <c r="D65" s="12">
        <v>185</v>
      </c>
      <c r="E65" s="42"/>
      <c r="F65" s="3"/>
      <c r="G65" s="4">
        <f t="shared" si="10"/>
        <v>2.403313590047236</v>
      </c>
      <c r="H65" s="4">
        <f t="shared" si="11"/>
        <v>0.9461864527745024</v>
      </c>
      <c r="I65" s="5">
        <f t="shared" si="12"/>
        <v>1.542460113226969</v>
      </c>
      <c r="J65" s="61">
        <f t="shared" si="13"/>
        <v>0.5424601132269691</v>
      </c>
      <c r="K65" s="7">
        <f t="shared" si="19"/>
        <v>0.5913939393939387</v>
      </c>
      <c r="L65" s="5">
        <f t="shared" si="14"/>
        <v>0.01234521434754788</v>
      </c>
      <c r="M65" s="6">
        <f t="shared" si="15"/>
        <v>0.019042000720329907</v>
      </c>
      <c r="O65">
        <f t="shared" si="16"/>
        <v>75850</v>
      </c>
      <c r="P65">
        <f t="shared" si="17"/>
        <v>22748.148148148153</v>
      </c>
    </row>
    <row r="66" spans="1:16" ht="13.5" thickBot="1">
      <c r="A66" s="3">
        <f t="shared" si="18"/>
        <v>42</v>
      </c>
      <c r="B66" s="3"/>
      <c r="C66" s="12">
        <v>420</v>
      </c>
      <c r="D66" s="12">
        <v>145</v>
      </c>
      <c r="E66" s="42"/>
      <c r="F66" s="3" t="s">
        <v>50</v>
      </c>
      <c r="G66" s="4">
        <f t="shared" si="10"/>
        <v>1.8836782192262123</v>
      </c>
      <c r="H66" s="4">
        <f t="shared" si="11"/>
        <v>0.741605598120556</v>
      </c>
      <c r="I66" s="5">
        <f t="shared" si="12"/>
        <v>1.2089552238805974</v>
      </c>
      <c r="J66" s="61">
        <f t="shared" si="13"/>
        <v>0.2089552238805974</v>
      </c>
      <c r="K66" s="7">
        <f t="shared" si="19"/>
        <v>0.6058181818181829</v>
      </c>
      <c r="L66" s="5">
        <f t="shared" si="14"/>
        <v>0.0126463171365125</v>
      </c>
      <c r="M66" s="6">
        <f t="shared" si="15"/>
        <v>0.015288831165037505</v>
      </c>
      <c r="O66">
        <f t="shared" si="16"/>
        <v>60900</v>
      </c>
      <c r="P66">
        <f t="shared" si="17"/>
        <v>6502.981029810302</v>
      </c>
    </row>
    <row r="67" spans="1:16" ht="13.5" thickBot="1">
      <c r="A67" s="3">
        <f t="shared" si="18"/>
        <v>43</v>
      </c>
      <c r="B67" s="3"/>
      <c r="C67" s="12">
        <v>430</v>
      </c>
      <c r="D67" s="12">
        <v>175</v>
      </c>
      <c r="E67" s="42"/>
      <c r="F67" s="3"/>
      <c r="G67" s="4">
        <f t="shared" si="10"/>
        <v>2.2734047473419805</v>
      </c>
      <c r="H67" s="4">
        <f t="shared" si="11"/>
        <v>0.895041239111016</v>
      </c>
      <c r="I67" s="5">
        <f t="shared" si="12"/>
        <v>1.4590838908903763</v>
      </c>
      <c r="J67" s="61">
        <f t="shared" si="13"/>
        <v>0.45908389089037627</v>
      </c>
      <c r="K67" s="7">
        <f t="shared" si="19"/>
        <v>0.6202424242424236</v>
      </c>
      <c r="L67" s="5">
        <f t="shared" si="14"/>
        <v>0.012947419925477046</v>
      </c>
      <c r="M67" s="6">
        <f t="shared" si="15"/>
        <v>0.018891371841856634</v>
      </c>
      <c r="O67">
        <f t="shared" si="16"/>
        <v>75250</v>
      </c>
      <c r="P67">
        <f t="shared" si="17"/>
        <v>19557.81391147245</v>
      </c>
    </row>
    <row r="68" spans="1:16" ht="13.5" thickBot="1">
      <c r="A68" s="3">
        <f t="shared" si="18"/>
        <v>44</v>
      </c>
      <c r="B68" s="3"/>
      <c r="C68" s="12">
        <v>440</v>
      </c>
      <c r="D68" s="12">
        <v>130</v>
      </c>
      <c r="E68" s="42"/>
      <c r="F68" s="3"/>
      <c r="G68" s="4">
        <f t="shared" si="10"/>
        <v>1.6888149551683282</v>
      </c>
      <c r="H68" s="4">
        <f t="shared" si="11"/>
        <v>0.664887777625326</v>
      </c>
      <c r="I68" s="5">
        <f t="shared" si="12"/>
        <v>1.083890890375708</v>
      </c>
      <c r="J68" s="61">
        <f t="shared" si="13"/>
        <v>0.08389089037570807</v>
      </c>
      <c r="K68" s="7">
        <f t="shared" si="19"/>
        <v>0.634666666666666</v>
      </c>
      <c r="L68" s="5">
        <f t="shared" si="14"/>
        <v>0.01324852271444163</v>
      </c>
      <c r="M68" s="6">
        <f t="shared" si="15"/>
        <v>0.014359953081118931</v>
      </c>
      <c r="O68">
        <f t="shared" si="16"/>
        <v>57200</v>
      </c>
      <c r="P68">
        <f t="shared" si="17"/>
        <v>212.64679313460192</v>
      </c>
    </row>
    <row r="69" spans="1:16" ht="13.5" thickBot="1">
      <c r="A69" s="3">
        <f t="shared" si="18"/>
        <v>45</v>
      </c>
      <c r="B69" s="3"/>
      <c r="C69" s="12">
        <v>450</v>
      </c>
      <c r="D69" s="12">
        <v>175</v>
      </c>
      <c r="E69" s="42"/>
      <c r="F69" s="3"/>
      <c r="G69" s="4">
        <f t="shared" si="10"/>
        <v>2.2734047473419805</v>
      </c>
      <c r="H69" s="4">
        <f t="shared" si="11"/>
        <v>0.895041239111016</v>
      </c>
      <c r="I69" s="5">
        <f t="shared" si="12"/>
        <v>1.4590838908903763</v>
      </c>
      <c r="J69" s="61">
        <f t="shared" si="13"/>
        <v>0.45908389089037627</v>
      </c>
      <c r="K69" s="7">
        <f t="shared" si="19"/>
        <v>0.6490909090909103</v>
      </c>
      <c r="L69" s="5">
        <f t="shared" si="14"/>
        <v>0.01354962550340625</v>
      </c>
      <c r="M69" s="6">
        <f t="shared" si="15"/>
        <v>0.019770040299617465</v>
      </c>
      <c r="O69">
        <f t="shared" si="16"/>
        <v>78750</v>
      </c>
      <c r="P69">
        <f t="shared" si="17"/>
        <v>20467.479674796752</v>
      </c>
    </row>
    <row r="70" spans="1:16" ht="13.5" thickBot="1">
      <c r="A70" s="3">
        <f t="shared" si="18"/>
        <v>46</v>
      </c>
      <c r="B70" s="3"/>
      <c r="C70" s="12">
        <v>460</v>
      </c>
      <c r="D70" s="12">
        <v>135</v>
      </c>
      <c r="E70" s="42"/>
      <c r="F70" s="3"/>
      <c r="G70" s="4">
        <f t="shared" si="10"/>
        <v>1.7537693765209563</v>
      </c>
      <c r="H70" s="4">
        <f t="shared" si="11"/>
        <v>0.6904603844570694</v>
      </c>
      <c r="I70" s="5">
        <f t="shared" si="12"/>
        <v>1.1255790015440046</v>
      </c>
      <c r="J70" s="61">
        <f t="shared" si="13"/>
        <v>0.1255790015440046</v>
      </c>
      <c r="K70" s="7">
        <f t="shared" si="19"/>
        <v>0.663515151515151</v>
      </c>
      <c r="L70" s="5">
        <f t="shared" si="14"/>
        <v>0.013850728292370796</v>
      </c>
      <c r="M70" s="6">
        <f t="shared" si="15"/>
        <v>0.015590088921984015</v>
      </c>
      <c r="O70">
        <f t="shared" si="16"/>
        <v>62100</v>
      </c>
      <c r="P70">
        <f t="shared" si="17"/>
        <v>2522.312556458902</v>
      </c>
    </row>
    <row r="71" spans="1:21" ht="13.5" thickBot="1">
      <c r="A71" s="3">
        <f t="shared" si="18"/>
        <v>47</v>
      </c>
      <c r="B71" s="3"/>
      <c r="C71" s="12">
        <v>470</v>
      </c>
      <c r="D71" s="12">
        <v>115</v>
      </c>
      <c r="E71" s="42"/>
      <c r="F71" s="3"/>
      <c r="G71" s="4">
        <f t="shared" si="10"/>
        <v>1.4939516911104442</v>
      </c>
      <c r="H71" s="4">
        <f t="shared" si="11"/>
        <v>0.5881699571300961</v>
      </c>
      <c r="I71" s="5">
        <f t="shared" si="12"/>
        <v>0.9588265568708186</v>
      </c>
      <c r="J71" s="61">
        <f t="shared" si="13"/>
        <v>-0.041173443129181364</v>
      </c>
      <c r="K71" s="7">
        <f t="shared" si="19"/>
        <v>0.6779393939393952</v>
      </c>
      <c r="L71" s="5">
        <f t="shared" si="14"/>
        <v>0.014151831081335416</v>
      </c>
      <c r="M71" s="6">
        <f t="shared" si="15"/>
        <v>0.013569151469134271</v>
      </c>
      <c r="O71">
        <f t="shared" si="16"/>
        <v>54050</v>
      </c>
      <c r="P71">
        <f t="shared" si="17"/>
        <v>6822.854561878948</v>
      </c>
      <c r="U71" s="40"/>
    </row>
    <row r="72" spans="1:16" ht="13.5" thickBot="1">
      <c r="A72" s="3">
        <f t="shared" si="18"/>
        <v>48</v>
      </c>
      <c r="B72" s="3"/>
      <c r="C72" s="12">
        <v>480</v>
      </c>
      <c r="D72" s="12">
        <v>155</v>
      </c>
      <c r="E72" s="42"/>
      <c r="F72" s="3"/>
      <c r="G72" s="4">
        <f t="shared" si="10"/>
        <v>2.013587061931468</v>
      </c>
      <c r="H72" s="4">
        <f t="shared" si="11"/>
        <v>0.7927508117840426</v>
      </c>
      <c r="I72" s="5">
        <f t="shared" si="12"/>
        <v>1.2923314462171902</v>
      </c>
      <c r="J72" s="61">
        <f t="shared" si="13"/>
        <v>0.2923314462171902</v>
      </c>
      <c r="K72" s="7">
        <f t="shared" si="19"/>
        <v>0.6923636363636341</v>
      </c>
      <c r="L72" s="5">
        <f t="shared" si="14"/>
        <v>0.014452933870299925</v>
      </c>
      <c r="M72" s="6">
        <f t="shared" si="15"/>
        <v>0.018677980930686115</v>
      </c>
      <c r="O72">
        <f t="shared" si="16"/>
        <v>74400</v>
      </c>
      <c r="P72">
        <f t="shared" si="17"/>
        <v>12231.978319783202</v>
      </c>
    </row>
    <row r="73" spans="1:16" ht="13.5" thickBot="1">
      <c r="A73" s="3">
        <f t="shared" si="18"/>
        <v>49</v>
      </c>
      <c r="B73" s="3"/>
      <c r="C73" s="12">
        <v>490</v>
      </c>
      <c r="D73" s="12">
        <v>100</v>
      </c>
      <c r="E73" s="42"/>
      <c r="F73" s="3"/>
      <c r="G73" s="4">
        <f t="shared" si="10"/>
        <v>1.2990884270525602</v>
      </c>
      <c r="H73" s="4">
        <f t="shared" si="11"/>
        <v>0.5114521366348662</v>
      </c>
      <c r="I73" s="5">
        <f t="shared" si="12"/>
        <v>0.8337622233659293</v>
      </c>
      <c r="J73" s="61">
        <f t="shared" si="13"/>
        <v>-0.1662377766340707</v>
      </c>
      <c r="K73" s="7">
        <f t="shared" si="19"/>
        <v>0.7067878787878819</v>
      </c>
      <c r="L73" s="5">
        <f t="shared" si="14"/>
        <v>0.01475403665926462</v>
      </c>
      <c r="M73" s="6">
        <f t="shared" si="15"/>
        <v>0.012301358408650898</v>
      </c>
      <c r="O73">
        <f t="shared" si="16"/>
        <v>49000</v>
      </c>
      <c r="P73">
        <f t="shared" si="17"/>
        <v>14463.188798554647</v>
      </c>
    </row>
    <row r="74" spans="1:16" ht="13.5" thickBot="1">
      <c r="A74" s="3">
        <f t="shared" si="18"/>
        <v>50</v>
      </c>
      <c r="B74" s="3"/>
      <c r="C74" s="12">
        <v>500</v>
      </c>
      <c r="D74" s="12">
        <v>135</v>
      </c>
      <c r="E74" s="42"/>
      <c r="F74" s="3"/>
      <c r="G74" s="4">
        <f t="shared" si="10"/>
        <v>1.7537693765209563</v>
      </c>
      <c r="H74" s="4">
        <f t="shared" si="11"/>
        <v>0.6904603844570694</v>
      </c>
      <c r="I74" s="5">
        <f t="shared" si="12"/>
        <v>1.1255790015440046</v>
      </c>
      <c r="J74" s="61">
        <f t="shared" si="13"/>
        <v>0.1255790015440046</v>
      </c>
      <c r="K74" s="7">
        <f t="shared" si="19"/>
        <v>0.721212121212119</v>
      </c>
      <c r="L74" s="5">
        <f t="shared" si="14"/>
        <v>0.015055139448229093</v>
      </c>
      <c r="M74" s="6">
        <f t="shared" si="15"/>
        <v>0.01694574882824346</v>
      </c>
      <c r="O74">
        <f t="shared" si="16"/>
        <v>67500</v>
      </c>
      <c r="P74">
        <f t="shared" si="17"/>
        <v>2741.6440831075024</v>
      </c>
    </row>
    <row r="75" spans="1:16" ht="13.5" thickBot="1">
      <c r="A75" s="3">
        <f t="shared" si="18"/>
        <v>51</v>
      </c>
      <c r="B75" s="3"/>
      <c r="C75" s="12">
        <v>510</v>
      </c>
      <c r="D75" s="12">
        <v>135</v>
      </c>
      <c r="E75" s="42"/>
      <c r="F75" s="3"/>
      <c r="G75" s="4">
        <f t="shared" si="10"/>
        <v>1.7537693765209563</v>
      </c>
      <c r="H75" s="4">
        <f t="shared" si="11"/>
        <v>0.6904603844570694</v>
      </c>
      <c r="I75" s="5">
        <f t="shared" si="12"/>
        <v>1.1255790015440046</v>
      </c>
      <c r="J75" s="61">
        <f t="shared" si="13"/>
        <v>0.1255790015440046</v>
      </c>
      <c r="K75" s="7">
        <f t="shared" si="19"/>
        <v>0.7356363636363632</v>
      </c>
      <c r="L75" s="5">
        <f t="shared" si="14"/>
        <v>0.015356242237193713</v>
      </c>
      <c r="M75" s="6">
        <f t="shared" si="15"/>
        <v>0.01728466380480837</v>
      </c>
      <c r="O75">
        <f t="shared" si="16"/>
        <v>68850</v>
      </c>
      <c r="P75">
        <f t="shared" si="17"/>
        <v>2796.476964769652</v>
      </c>
    </row>
    <row r="76" spans="1:16" ht="13.5" thickBot="1">
      <c r="A76" s="3">
        <f t="shared" si="18"/>
        <v>52</v>
      </c>
      <c r="B76" s="3"/>
      <c r="C76" s="12">
        <v>520</v>
      </c>
      <c r="D76" s="12">
        <v>125</v>
      </c>
      <c r="E76" s="42"/>
      <c r="F76" s="3"/>
      <c r="G76" s="4">
        <f t="shared" si="10"/>
        <v>1.6238605338157002</v>
      </c>
      <c r="H76" s="4">
        <f t="shared" si="11"/>
        <v>0.6393151707935827</v>
      </c>
      <c r="I76" s="5">
        <f t="shared" si="12"/>
        <v>1.0422027792074116</v>
      </c>
      <c r="J76" s="61">
        <f t="shared" si="13"/>
        <v>0.042202779207411556</v>
      </c>
      <c r="K76" s="7">
        <f t="shared" si="19"/>
        <v>0.7500606060606074</v>
      </c>
      <c r="L76" s="5">
        <f t="shared" si="14"/>
        <v>0.015657345026158332</v>
      </c>
      <c r="M76" s="6">
        <f t="shared" si="15"/>
        <v>0.016318128501271557</v>
      </c>
      <c r="O76">
        <f t="shared" si="16"/>
        <v>65000</v>
      </c>
      <c r="P76">
        <f t="shared" si="17"/>
        <v>2348.6901535681977</v>
      </c>
    </row>
    <row r="77" spans="1:16" ht="13.5" thickBot="1">
      <c r="A77" s="3">
        <f t="shared" si="18"/>
        <v>53</v>
      </c>
      <c r="B77" s="3"/>
      <c r="C77" s="12">
        <v>530</v>
      </c>
      <c r="D77" s="12">
        <v>125</v>
      </c>
      <c r="E77" s="42"/>
      <c r="F77" s="3"/>
      <c r="G77" s="4">
        <f t="shared" si="10"/>
        <v>1.6238605338157002</v>
      </c>
      <c r="H77" s="4">
        <f t="shared" si="11"/>
        <v>0.6393151707935827</v>
      </c>
      <c r="I77" s="5">
        <f t="shared" si="12"/>
        <v>1.0422027792074116</v>
      </c>
      <c r="J77" s="61">
        <f t="shared" si="13"/>
        <v>0.042202779207411556</v>
      </c>
      <c r="K77" s="7">
        <f t="shared" si="19"/>
        <v>0.7644848484848481</v>
      </c>
      <c r="L77" s="5">
        <f t="shared" si="14"/>
        <v>0.01595844781512288</v>
      </c>
      <c r="M77" s="6">
        <f t="shared" si="15"/>
        <v>0.01663193866475751</v>
      </c>
      <c r="O77">
        <f t="shared" si="16"/>
        <v>66250</v>
      </c>
      <c r="P77">
        <f t="shared" si="17"/>
        <v>2393.8572719060476</v>
      </c>
    </row>
    <row r="78" spans="1:16" ht="13.5" thickBot="1">
      <c r="A78" s="3">
        <f t="shared" si="18"/>
        <v>54</v>
      </c>
      <c r="B78" s="3"/>
      <c r="C78" s="12">
        <v>540</v>
      </c>
      <c r="D78" s="12">
        <v>135</v>
      </c>
      <c r="E78" s="42"/>
      <c r="F78" s="3"/>
      <c r="G78" s="4">
        <f t="shared" si="10"/>
        <v>1.7537693765209563</v>
      </c>
      <c r="H78" s="4">
        <f t="shared" si="11"/>
        <v>0.6904603844570694</v>
      </c>
      <c r="I78" s="5">
        <f t="shared" si="12"/>
        <v>1.1255790015440046</v>
      </c>
      <c r="J78" s="61">
        <f t="shared" si="13"/>
        <v>0.1255790015440046</v>
      </c>
      <c r="K78" s="7">
        <f t="shared" si="19"/>
        <v>0.7789090909090923</v>
      </c>
      <c r="L78" s="5">
        <f t="shared" si="14"/>
        <v>0.0162595506040875</v>
      </c>
      <c r="M78" s="6">
        <f t="shared" si="15"/>
        <v>0.018301408734503026</v>
      </c>
      <c r="O78">
        <f t="shared" si="16"/>
        <v>72900</v>
      </c>
      <c r="P78">
        <f t="shared" si="17"/>
        <v>2960.975609756102</v>
      </c>
    </row>
    <row r="79" spans="1:16" ht="13.5" thickBot="1">
      <c r="A79" s="3">
        <f t="shared" si="18"/>
        <v>55</v>
      </c>
      <c r="B79" s="3"/>
      <c r="C79" s="12">
        <v>550</v>
      </c>
      <c r="D79" s="12">
        <v>125</v>
      </c>
      <c r="E79" s="42"/>
      <c r="F79" s="3"/>
      <c r="G79" s="4">
        <f t="shared" si="10"/>
        <v>1.6238605338157002</v>
      </c>
      <c r="H79" s="4">
        <f t="shared" si="11"/>
        <v>0.6393151707935827</v>
      </c>
      <c r="I79" s="5">
        <f t="shared" si="12"/>
        <v>1.0422027792074116</v>
      </c>
      <c r="J79" s="61">
        <f t="shared" si="13"/>
        <v>0.042202779207411556</v>
      </c>
      <c r="K79" s="7">
        <f t="shared" si="19"/>
        <v>0.7933333333333294</v>
      </c>
      <c r="L79" s="5">
        <f t="shared" si="14"/>
        <v>0.01656065339305197</v>
      </c>
      <c r="M79" s="6">
        <f t="shared" si="15"/>
        <v>0.017259558991729415</v>
      </c>
      <c r="O79">
        <f t="shared" si="16"/>
        <v>68750</v>
      </c>
      <c r="P79">
        <f t="shared" si="17"/>
        <v>2484.1915085817477</v>
      </c>
    </row>
    <row r="80" spans="1:16" ht="13.5" thickBot="1">
      <c r="A80" s="3">
        <f t="shared" si="18"/>
        <v>56</v>
      </c>
      <c r="B80" s="3"/>
      <c r="C80" s="12">
        <v>560</v>
      </c>
      <c r="D80" s="12">
        <v>150</v>
      </c>
      <c r="E80" s="42"/>
      <c r="F80" s="3"/>
      <c r="G80" s="4">
        <f t="shared" si="10"/>
        <v>1.9486326405788403</v>
      </c>
      <c r="H80" s="4">
        <f t="shared" si="11"/>
        <v>0.7671782049522994</v>
      </c>
      <c r="I80" s="5">
        <f t="shared" si="12"/>
        <v>1.250643335048894</v>
      </c>
      <c r="J80" s="61">
        <f t="shared" si="13"/>
        <v>0.2506433350488939</v>
      </c>
      <c r="K80" s="7">
        <f t="shared" si="19"/>
        <v>0.8077575757575772</v>
      </c>
      <c r="L80" s="5">
        <f t="shared" si="14"/>
        <v>0.016861756182016668</v>
      </c>
      <c r="M80" s="6">
        <f t="shared" si="15"/>
        <v>0.021088042986258628</v>
      </c>
      <c r="O80">
        <f t="shared" si="16"/>
        <v>84000</v>
      </c>
      <c r="P80">
        <f t="shared" si="17"/>
        <v>11470.641373080402</v>
      </c>
    </row>
    <row r="81" spans="1:16" ht="13.5" thickBot="1">
      <c r="A81" s="3">
        <f t="shared" si="18"/>
        <v>57</v>
      </c>
      <c r="B81" s="3"/>
      <c r="C81" s="12">
        <v>570</v>
      </c>
      <c r="D81" s="12">
        <v>110</v>
      </c>
      <c r="E81" s="42"/>
      <c r="F81" s="3"/>
      <c r="G81" s="4">
        <f t="shared" si="10"/>
        <v>1.4289972697578162</v>
      </c>
      <c r="H81" s="4">
        <f t="shared" si="11"/>
        <v>0.5625973502983528</v>
      </c>
      <c r="I81" s="5">
        <f t="shared" si="12"/>
        <v>0.9171384457025221</v>
      </c>
      <c r="J81" s="61">
        <f t="shared" si="13"/>
        <v>-0.08286155429747788</v>
      </c>
      <c r="K81" s="7">
        <f t="shared" si="19"/>
        <v>0.8221818181818179</v>
      </c>
      <c r="L81" s="5">
        <f t="shared" si="14"/>
        <v>0.01716285897098121</v>
      </c>
      <c r="M81" s="6">
        <f t="shared" si="15"/>
        <v>0.015740717800457295</v>
      </c>
      <c r="O81">
        <f t="shared" si="16"/>
        <v>62700</v>
      </c>
      <c r="P81">
        <f t="shared" si="17"/>
        <v>11124.525745257448</v>
      </c>
    </row>
    <row r="82" spans="1:16" ht="13.5" thickBot="1">
      <c r="A82" s="3">
        <f t="shared" si="18"/>
        <v>58</v>
      </c>
      <c r="B82" s="3"/>
      <c r="C82" s="12">
        <v>580</v>
      </c>
      <c r="D82" s="12">
        <v>115</v>
      </c>
      <c r="E82" s="42"/>
      <c r="F82" s="3"/>
      <c r="G82" s="4">
        <f t="shared" si="10"/>
        <v>1.4939516911104442</v>
      </c>
      <c r="H82" s="4">
        <f t="shared" si="11"/>
        <v>0.5881699571300961</v>
      </c>
      <c r="I82" s="5">
        <f t="shared" si="12"/>
        <v>0.9588265568708186</v>
      </c>
      <c r="J82" s="61">
        <f t="shared" si="13"/>
        <v>-0.041173443129181364</v>
      </c>
      <c r="K82" s="7">
        <f t="shared" si="19"/>
        <v>0.8366060606060621</v>
      </c>
      <c r="L82" s="5">
        <f t="shared" si="14"/>
        <v>0.017463961759945832</v>
      </c>
      <c r="M82" s="6">
        <f t="shared" si="15"/>
        <v>0.016744910323612503</v>
      </c>
      <c r="O82">
        <f t="shared" si="16"/>
        <v>66700</v>
      </c>
      <c r="P82">
        <f t="shared" si="17"/>
        <v>8419.692863595297</v>
      </c>
    </row>
    <row r="83" spans="1:16" ht="13.5" thickBot="1">
      <c r="A83" s="3">
        <f t="shared" si="18"/>
        <v>59</v>
      </c>
      <c r="B83" s="3"/>
      <c r="C83" s="12">
        <v>590</v>
      </c>
      <c r="D83" s="12">
        <v>125</v>
      </c>
      <c r="E83" s="42"/>
      <c r="F83" s="3"/>
      <c r="G83" s="4">
        <f t="shared" si="10"/>
        <v>1.6238605338157002</v>
      </c>
      <c r="H83" s="4">
        <f t="shared" si="11"/>
        <v>0.6393151707935827</v>
      </c>
      <c r="I83" s="5">
        <f t="shared" si="12"/>
        <v>1.0422027792074116</v>
      </c>
      <c r="J83" s="61">
        <f t="shared" si="13"/>
        <v>0.042202779207411556</v>
      </c>
      <c r="K83" s="7">
        <f t="shared" si="19"/>
        <v>0.8510303030303028</v>
      </c>
      <c r="L83" s="5">
        <f t="shared" si="14"/>
        <v>0.01776506454891038</v>
      </c>
      <c r="M83" s="6">
        <f t="shared" si="15"/>
        <v>0.018514799645673458</v>
      </c>
      <c r="O83">
        <f t="shared" si="16"/>
        <v>73750</v>
      </c>
      <c r="P83">
        <f t="shared" si="17"/>
        <v>2664.8599819331475</v>
      </c>
    </row>
    <row r="84" spans="1:16" ht="13.5" thickBot="1">
      <c r="A84" s="3">
        <f t="shared" si="18"/>
        <v>60</v>
      </c>
      <c r="B84" s="3"/>
      <c r="C84" s="12">
        <v>600</v>
      </c>
      <c r="D84" s="12">
        <v>135</v>
      </c>
      <c r="E84" s="42"/>
      <c r="F84" s="3"/>
      <c r="G84" s="4">
        <f t="shared" si="10"/>
        <v>1.7537693765209563</v>
      </c>
      <c r="H84" s="4">
        <f t="shared" si="11"/>
        <v>0.6904603844570694</v>
      </c>
      <c r="I84" s="5">
        <f t="shared" si="12"/>
        <v>1.1255790015440046</v>
      </c>
      <c r="J84" s="61">
        <f t="shared" si="13"/>
        <v>0.1255790015440046</v>
      </c>
      <c r="K84" s="7">
        <f t="shared" si="19"/>
        <v>0.8654545454545435</v>
      </c>
      <c r="L84" s="5">
        <f t="shared" si="14"/>
        <v>0.018066167337874927</v>
      </c>
      <c r="M84" s="6">
        <f t="shared" si="15"/>
        <v>0.02033489859389217</v>
      </c>
      <c r="O84">
        <f t="shared" si="16"/>
        <v>81000</v>
      </c>
      <c r="P84">
        <f t="shared" si="17"/>
        <v>3289.9728997290026</v>
      </c>
    </row>
    <row r="85" spans="1:16" ht="13.5" thickBot="1">
      <c r="A85" s="3">
        <f t="shared" si="18"/>
        <v>61</v>
      </c>
      <c r="B85" s="3"/>
      <c r="C85" s="12">
        <v>610</v>
      </c>
      <c r="D85" s="12">
        <v>140</v>
      </c>
      <c r="E85" s="42"/>
      <c r="F85" s="3"/>
      <c r="G85" s="4">
        <f t="shared" si="10"/>
        <v>1.8187237978735842</v>
      </c>
      <c r="H85" s="4">
        <f t="shared" si="11"/>
        <v>0.7160329912888127</v>
      </c>
      <c r="I85" s="5">
        <f t="shared" si="12"/>
        <v>1.1672671127123009</v>
      </c>
      <c r="J85" s="61">
        <f t="shared" si="13"/>
        <v>0.16726711271230088</v>
      </c>
      <c r="K85" s="7">
        <f t="shared" si="19"/>
        <v>0.8798787878787877</v>
      </c>
      <c r="L85" s="5">
        <f t="shared" si="14"/>
        <v>0.018367270126839547</v>
      </c>
      <c r="M85" s="6">
        <f t="shared" si="15"/>
        <v>0.021439510369362896</v>
      </c>
      <c r="O85">
        <f t="shared" si="16"/>
        <v>85400</v>
      </c>
      <c r="P85">
        <f t="shared" si="17"/>
        <v>6394.805781391153</v>
      </c>
    </row>
    <row r="86" spans="1:16" ht="13.5" thickBot="1">
      <c r="A86" s="3">
        <f t="shared" si="18"/>
        <v>62</v>
      </c>
      <c r="B86" s="3"/>
      <c r="C86" s="12">
        <v>620</v>
      </c>
      <c r="D86" s="12">
        <v>175</v>
      </c>
      <c r="E86" s="42"/>
      <c r="F86" s="3" t="s">
        <v>50</v>
      </c>
      <c r="G86" s="4">
        <f t="shared" si="10"/>
        <v>2.2734047473419805</v>
      </c>
      <c r="H86" s="4">
        <f t="shared" si="11"/>
        <v>0.895041239111016</v>
      </c>
      <c r="I86" s="5">
        <f t="shared" si="12"/>
        <v>1.4590838908903763</v>
      </c>
      <c r="J86" s="61">
        <f t="shared" si="13"/>
        <v>0.45908389089037627</v>
      </c>
      <c r="K86" s="7">
        <f t="shared" si="19"/>
        <v>0.8943030303030319</v>
      </c>
      <c r="L86" s="5">
        <f t="shared" si="14"/>
        <v>0.018668372915804168</v>
      </c>
      <c r="M86" s="6">
        <f t="shared" si="15"/>
        <v>0.027238722190584062</v>
      </c>
      <c r="O86">
        <f t="shared" si="16"/>
        <v>108500</v>
      </c>
      <c r="P86">
        <f t="shared" si="17"/>
        <v>28199.6386630533</v>
      </c>
    </row>
    <row r="87" spans="1:16" ht="13.5" thickBot="1">
      <c r="A87" s="3">
        <f t="shared" si="18"/>
        <v>63</v>
      </c>
      <c r="B87" s="3"/>
      <c r="C87" s="12">
        <v>630</v>
      </c>
      <c r="D87" s="43">
        <v>105</v>
      </c>
      <c r="E87" s="42"/>
      <c r="F87" s="3"/>
      <c r="G87" s="4">
        <f t="shared" si="10"/>
        <v>1.3640428484051883</v>
      </c>
      <c r="H87" s="4">
        <f t="shared" si="11"/>
        <v>0.5370247434666096</v>
      </c>
      <c r="I87" s="5">
        <f t="shared" si="12"/>
        <v>0.8754503345342258</v>
      </c>
      <c r="J87" s="61">
        <f t="shared" si="13"/>
        <v>-0.12454966546577417</v>
      </c>
      <c r="K87" s="7">
        <f t="shared" si="19"/>
        <v>0.9087272727272726</v>
      </c>
      <c r="L87" s="5">
        <f t="shared" si="14"/>
        <v>0.01896947570476871</v>
      </c>
      <c r="M87" s="6">
        <f t="shared" si="15"/>
        <v>0.01660683385167864</v>
      </c>
      <c r="O87">
        <f t="shared" si="16"/>
        <v>66150</v>
      </c>
      <c r="P87">
        <f t="shared" si="17"/>
        <v>15445.528455284548</v>
      </c>
    </row>
    <row r="88" spans="1:16" ht="13.5" thickBot="1">
      <c r="A88" s="3">
        <f t="shared" si="18"/>
        <v>64</v>
      </c>
      <c r="B88" s="3"/>
      <c r="C88" s="12">
        <v>640</v>
      </c>
      <c r="D88" s="43">
        <v>170</v>
      </c>
      <c r="E88" s="42"/>
      <c r="F88" s="3"/>
      <c r="G88" s="4">
        <f t="shared" si="10"/>
        <v>2.2084503259893524</v>
      </c>
      <c r="H88" s="4">
        <f t="shared" si="11"/>
        <v>0.8694686322792726</v>
      </c>
      <c r="I88" s="5">
        <f t="shared" si="12"/>
        <v>1.4173957797220798</v>
      </c>
      <c r="J88" s="61">
        <f t="shared" si="13"/>
        <v>0.41739577972207975</v>
      </c>
      <c r="K88" s="7">
        <f t="shared" si="19"/>
        <v>0.9231515151515133</v>
      </c>
      <c r="L88" s="5">
        <f t="shared" si="14"/>
        <v>0.01927057849373326</v>
      </c>
      <c r="M88" s="6">
        <f t="shared" si="15"/>
        <v>0.027314036629820595</v>
      </c>
      <c r="O88">
        <f t="shared" si="16"/>
        <v>108800</v>
      </c>
      <c r="P88">
        <f t="shared" si="17"/>
        <v>25909.304426377603</v>
      </c>
    </row>
    <row r="89" spans="1:16" ht="13.5" thickBot="1">
      <c r="A89" s="3">
        <f t="shared" si="18"/>
        <v>65</v>
      </c>
      <c r="B89" s="3"/>
      <c r="C89" s="12">
        <v>650</v>
      </c>
      <c r="D89" s="43">
        <v>150</v>
      </c>
      <c r="E89" s="42"/>
      <c r="F89" s="3"/>
      <c r="G89" s="4">
        <f aca="true" t="shared" si="20" ref="G89:G120">(D89+E89)/$J$19</f>
        <v>1.9486326405788403</v>
      </c>
      <c r="H89" s="4">
        <f aca="true" t="shared" si="21" ref="H89:H120">G89/2.54</f>
        <v>0.7671782049522994</v>
      </c>
      <c r="I89" s="5">
        <f aca="true" t="shared" si="22" ref="I89:I120">(G89/$J$13)</f>
        <v>1.250643335048894</v>
      </c>
      <c r="J89" s="61">
        <f aca="true" t="shared" si="23" ref="J89:J120">IF(C89&gt;0,I89-1,0)</f>
        <v>0.2506433350488939</v>
      </c>
      <c r="K89" s="7">
        <f t="shared" si="19"/>
        <v>0.9375757575757575</v>
      </c>
      <c r="L89" s="5">
        <f aca="true" t="shared" si="24" ref="L89:L120">(K89/K$206)</f>
        <v>0.01957168128269788</v>
      </c>
      <c r="M89" s="6">
        <f aca="true" t="shared" si="25" ref="M89:M120">L89*I89</f>
        <v>0.024477192751907288</v>
      </c>
      <c r="O89">
        <f aca="true" t="shared" si="26" ref="O89:O120">(D89+E89)*C89</f>
        <v>97500</v>
      </c>
      <c r="P89">
        <f aca="true" t="shared" si="27" ref="P89:P120">C89*ABS(D89-O$207)</f>
        <v>13314.137308039753</v>
      </c>
    </row>
    <row r="90" spans="1:16" ht="13.5" thickBot="1">
      <c r="A90" s="3">
        <f aca="true" t="shared" si="28" ref="A90:A121">A89+1</f>
        <v>66</v>
      </c>
      <c r="B90" s="3"/>
      <c r="C90" s="12">
        <v>660</v>
      </c>
      <c r="D90" s="43">
        <v>110</v>
      </c>
      <c r="E90" s="42"/>
      <c r="F90" s="3"/>
      <c r="G90" s="4">
        <f t="shared" si="20"/>
        <v>1.4289972697578162</v>
      </c>
      <c r="H90" s="4">
        <f t="shared" si="21"/>
        <v>0.5625973502983528</v>
      </c>
      <c r="I90" s="5">
        <f t="shared" si="22"/>
        <v>0.9171384457025221</v>
      </c>
      <c r="J90" s="61">
        <f t="shared" si="23"/>
        <v>-0.08286155429747788</v>
      </c>
      <c r="K90" s="7">
        <f aca="true" t="shared" si="29" ref="K90:K121">IF(C90&gt;0,(((C90+(D$15/2))^2*3.1416)/43560)-(((C89+(D$15/2))^2*3.1416)/43560),0)</f>
        <v>0.9520000000000053</v>
      </c>
      <c r="L90" s="5">
        <f t="shared" si="24"/>
        <v>0.019872784071662573</v>
      </c>
      <c r="M90" s="6">
        <f t="shared" si="25"/>
        <v>0.018226094295266452</v>
      </c>
      <c r="O90">
        <f t="shared" si="26"/>
        <v>72600</v>
      </c>
      <c r="P90">
        <f t="shared" si="27"/>
        <v>12881.029810298098</v>
      </c>
    </row>
    <row r="91" spans="1:16" ht="13.5" thickBot="1">
      <c r="A91" s="3">
        <f t="shared" si="28"/>
        <v>67</v>
      </c>
      <c r="B91" s="3"/>
      <c r="C91" s="12">
        <v>670</v>
      </c>
      <c r="D91" s="43">
        <v>95</v>
      </c>
      <c r="E91" s="42"/>
      <c r="F91" s="3"/>
      <c r="G91" s="4">
        <f t="shared" si="20"/>
        <v>1.2341340056999321</v>
      </c>
      <c r="H91" s="4">
        <f t="shared" si="21"/>
        <v>0.4858795298031229</v>
      </c>
      <c r="I91" s="5">
        <f t="shared" si="22"/>
        <v>0.7920741121976328</v>
      </c>
      <c r="J91" s="61">
        <f t="shared" si="23"/>
        <v>-0.2079258878023672</v>
      </c>
      <c r="K91" s="7">
        <f t="shared" si="29"/>
        <v>0.9664242424242389</v>
      </c>
      <c r="L91" s="5">
        <f t="shared" si="24"/>
        <v>0.02017388686062697</v>
      </c>
      <c r="M91" s="6">
        <f t="shared" si="25"/>
        <v>0.015979213524706597</v>
      </c>
      <c r="O91">
        <f t="shared" si="26"/>
        <v>63650</v>
      </c>
      <c r="P91">
        <f t="shared" si="27"/>
        <v>23126.196928635945</v>
      </c>
    </row>
    <row r="92" spans="1:16" ht="13.5" thickBot="1">
      <c r="A92" s="3">
        <f t="shared" si="28"/>
        <v>68</v>
      </c>
      <c r="B92" s="3"/>
      <c r="C92" s="12">
        <v>680</v>
      </c>
      <c r="D92" s="43">
        <v>75</v>
      </c>
      <c r="E92" s="42"/>
      <c r="F92" s="3"/>
      <c r="G92" s="4">
        <f t="shared" si="20"/>
        <v>0.9743163202894202</v>
      </c>
      <c r="H92" s="4">
        <f t="shared" si="21"/>
        <v>0.3835891024761497</v>
      </c>
      <c r="I92" s="5">
        <f t="shared" si="22"/>
        <v>0.625321667524447</v>
      </c>
      <c r="J92" s="61">
        <f t="shared" si="23"/>
        <v>-0.37467833247555304</v>
      </c>
      <c r="K92" s="7">
        <f t="shared" si="29"/>
        <v>0.9808484848484866</v>
      </c>
      <c r="L92" s="5">
        <f t="shared" si="24"/>
        <v>0.020474989649591668</v>
      </c>
      <c r="M92" s="6">
        <f t="shared" si="25"/>
        <v>0.012803454670228453</v>
      </c>
      <c r="O92">
        <f t="shared" si="26"/>
        <v>51000</v>
      </c>
      <c r="P92">
        <f t="shared" si="27"/>
        <v>37071.364046973795</v>
      </c>
    </row>
    <row r="93" spans="1:16" ht="13.5" thickBot="1">
      <c r="A93" s="3">
        <f t="shared" si="28"/>
        <v>69</v>
      </c>
      <c r="B93" s="3"/>
      <c r="C93" s="12">
        <v>690</v>
      </c>
      <c r="D93" s="43">
        <v>125</v>
      </c>
      <c r="E93" s="42"/>
      <c r="F93" s="3"/>
      <c r="G93" s="4">
        <f t="shared" si="20"/>
        <v>1.6238605338157002</v>
      </c>
      <c r="H93" s="4">
        <f t="shared" si="21"/>
        <v>0.6393151707935827</v>
      </c>
      <c r="I93" s="5">
        <f t="shared" si="22"/>
        <v>1.0422027792074116</v>
      </c>
      <c r="J93" s="61">
        <f t="shared" si="23"/>
        <v>0.042202779207411556</v>
      </c>
      <c r="K93" s="7">
        <f t="shared" si="29"/>
        <v>0.9952727272727273</v>
      </c>
      <c r="L93" s="5">
        <f t="shared" si="24"/>
        <v>0.02077609243855621</v>
      </c>
      <c r="M93" s="6">
        <f t="shared" si="25"/>
        <v>0.021652901280533373</v>
      </c>
      <c r="O93">
        <f t="shared" si="26"/>
        <v>86250</v>
      </c>
      <c r="P93">
        <f t="shared" si="27"/>
        <v>3116.531165311647</v>
      </c>
    </row>
    <row r="94" spans="1:16" ht="13.5" thickBot="1">
      <c r="A94" s="3">
        <f t="shared" si="28"/>
        <v>70</v>
      </c>
      <c r="B94" s="3"/>
      <c r="C94" s="12">
        <v>700</v>
      </c>
      <c r="D94" s="43">
        <v>165</v>
      </c>
      <c r="E94" s="42"/>
      <c r="F94" s="3"/>
      <c r="G94" s="4">
        <f t="shared" si="20"/>
        <v>2.1434959046367243</v>
      </c>
      <c r="H94" s="4">
        <f t="shared" si="21"/>
        <v>0.8438960254475293</v>
      </c>
      <c r="I94" s="5">
        <f t="shared" si="22"/>
        <v>1.3757076685537832</v>
      </c>
      <c r="J94" s="61">
        <f t="shared" si="23"/>
        <v>0.37570766855378324</v>
      </c>
      <c r="K94" s="7">
        <f t="shared" si="29"/>
        <v>1.009696969696968</v>
      </c>
      <c r="L94" s="5">
        <f t="shared" si="24"/>
        <v>0.02107719522752076</v>
      </c>
      <c r="M94" s="6">
        <f t="shared" si="25"/>
        <v>0.02899605910610551</v>
      </c>
      <c r="O94">
        <f t="shared" si="26"/>
        <v>115500</v>
      </c>
      <c r="P94">
        <f t="shared" si="27"/>
        <v>24838.301716350503</v>
      </c>
    </row>
    <row r="95" spans="1:16" ht="13.5" thickBot="1">
      <c r="A95" s="3">
        <f t="shared" si="28"/>
        <v>71</v>
      </c>
      <c r="B95" s="3"/>
      <c r="C95" s="12">
        <v>710</v>
      </c>
      <c r="D95" s="43">
        <v>245</v>
      </c>
      <c r="E95" s="42"/>
      <c r="F95" s="3"/>
      <c r="G95" s="4">
        <f t="shared" si="20"/>
        <v>3.1827666462787727</v>
      </c>
      <c r="H95" s="4">
        <f t="shared" si="21"/>
        <v>1.2530577347554224</v>
      </c>
      <c r="I95" s="5">
        <f t="shared" si="22"/>
        <v>2.042717447246527</v>
      </c>
      <c r="J95" s="61">
        <f t="shared" si="23"/>
        <v>1.042717447246527</v>
      </c>
      <c r="K95" s="7">
        <f t="shared" si="29"/>
        <v>1.0241212121212087</v>
      </c>
      <c r="L95" s="5">
        <f t="shared" si="24"/>
        <v>0.021378298016485307</v>
      </c>
      <c r="M95" s="6">
        <f t="shared" si="25"/>
        <v>0.04366982235071036</v>
      </c>
      <c r="O95">
        <f t="shared" si="26"/>
        <v>173950</v>
      </c>
      <c r="P95">
        <f t="shared" si="27"/>
        <v>81993.13459801265</v>
      </c>
    </row>
    <row r="96" spans="1:16" ht="13.5" thickBot="1">
      <c r="A96" s="3">
        <f t="shared" si="28"/>
        <v>72</v>
      </c>
      <c r="B96" s="3"/>
      <c r="C96" s="12">
        <v>720</v>
      </c>
      <c r="D96" s="43">
        <v>205</v>
      </c>
      <c r="E96" s="42"/>
      <c r="F96" s="3"/>
      <c r="G96" s="4">
        <f t="shared" si="20"/>
        <v>2.6631312754577485</v>
      </c>
      <c r="H96" s="4">
        <f t="shared" si="21"/>
        <v>1.0484768801014759</v>
      </c>
      <c r="I96" s="5">
        <f t="shared" si="22"/>
        <v>1.7092125579001551</v>
      </c>
      <c r="J96" s="61">
        <f t="shared" si="23"/>
        <v>0.7092125579001551</v>
      </c>
      <c r="K96" s="7">
        <f t="shared" si="29"/>
        <v>1.0385454545454564</v>
      </c>
      <c r="L96" s="5">
        <f t="shared" si="24"/>
        <v>0.02167940080545</v>
      </c>
      <c r="M96" s="6">
        <f t="shared" si="25"/>
        <v>0.03705470410442588</v>
      </c>
      <c r="O96">
        <f t="shared" si="26"/>
        <v>147600</v>
      </c>
      <c r="P96">
        <f t="shared" si="27"/>
        <v>54347.9674796748</v>
      </c>
    </row>
    <row r="97" spans="1:16" ht="13.5" thickBot="1">
      <c r="A97" s="3">
        <f t="shared" si="28"/>
        <v>73</v>
      </c>
      <c r="B97" s="3"/>
      <c r="C97" s="12">
        <v>730</v>
      </c>
      <c r="D97" s="43">
        <v>195</v>
      </c>
      <c r="E97" s="42">
        <f aca="true" t="shared" si="30" ref="E97:E128">IF(AND(D97="",C97&lt;&gt;""),$J$16,0)</f>
        <v>0</v>
      </c>
      <c r="F97" s="3"/>
      <c r="G97" s="4">
        <f t="shared" si="20"/>
        <v>2.5332224327524924</v>
      </c>
      <c r="H97" s="4">
        <f t="shared" si="21"/>
        <v>0.9973316664379891</v>
      </c>
      <c r="I97" s="5">
        <f t="shared" si="22"/>
        <v>1.625836335563562</v>
      </c>
      <c r="J97" s="61">
        <f t="shared" si="23"/>
        <v>0.6258363355635621</v>
      </c>
      <c r="K97" s="7">
        <f t="shared" si="29"/>
        <v>1.052969696969697</v>
      </c>
      <c r="L97" s="5">
        <f t="shared" si="24"/>
        <v>0.021980503594414547</v>
      </c>
      <c r="M97" s="6">
        <f t="shared" si="25"/>
        <v>0.03573670141778465</v>
      </c>
      <c r="O97">
        <f t="shared" si="26"/>
        <v>142350</v>
      </c>
      <c r="P97">
        <f t="shared" si="27"/>
        <v>47802.80036133695</v>
      </c>
    </row>
    <row r="98" spans="1:16" ht="13.5" thickBot="1">
      <c r="A98" s="3">
        <f t="shared" si="28"/>
        <v>74</v>
      </c>
      <c r="B98" s="3"/>
      <c r="C98" s="12">
        <v>740</v>
      </c>
      <c r="D98" s="43">
        <v>170</v>
      </c>
      <c r="E98" s="42">
        <f t="shared" si="30"/>
        <v>0</v>
      </c>
      <c r="F98" s="3"/>
      <c r="G98" s="4">
        <f t="shared" si="20"/>
        <v>2.2084503259893524</v>
      </c>
      <c r="H98" s="4">
        <f t="shared" si="21"/>
        <v>0.8694686322792726</v>
      </c>
      <c r="I98" s="5">
        <f t="shared" si="22"/>
        <v>1.4173957797220798</v>
      </c>
      <c r="J98" s="61">
        <f t="shared" si="23"/>
        <v>0.41739577972207975</v>
      </c>
      <c r="K98" s="7">
        <f t="shared" si="29"/>
        <v>1.067393939393945</v>
      </c>
      <c r="L98" s="5">
        <f t="shared" si="24"/>
        <v>0.02228160638337924</v>
      </c>
      <c r="M98" s="6">
        <f t="shared" si="25"/>
        <v>0.03158185485323029</v>
      </c>
      <c r="O98">
        <f t="shared" si="26"/>
        <v>125800</v>
      </c>
      <c r="P98">
        <f t="shared" si="27"/>
        <v>29957.6332429991</v>
      </c>
    </row>
    <row r="99" spans="1:16" ht="13.5" thickBot="1">
      <c r="A99" s="3">
        <f t="shared" si="28"/>
        <v>75</v>
      </c>
      <c r="B99" s="3"/>
      <c r="C99" s="12">
        <v>750</v>
      </c>
      <c r="D99" s="43">
        <v>165</v>
      </c>
      <c r="E99" s="42">
        <f t="shared" si="30"/>
        <v>0</v>
      </c>
      <c r="F99" s="3"/>
      <c r="G99" s="4">
        <f t="shared" si="20"/>
        <v>2.1434959046367243</v>
      </c>
      <c r="H99" s="4">
        <f t="shared" si="21"/>
        <v>0.8438960254475293</v>
      </c>
      <c r="I99" s="5">
        <f t="shared" si="22"/>
        <v>1.3757076685537832</v>
      </c>
      <c r="J99" s="61">
        <f t="shared" si="23"/>
        <v>0.37570766855378324</v>
      </c>
      <c r="K99" s="7">
        <f t="shared" si="29"/>
        <v>1.0818181818181785</v>
      </c>
      <c r="L99" s="5">
        <f t="shared" si="24"/>
        <v>0.02258270917234364</v>
      </c>
      <c r="M99" s="6">
        <f t="shared" si="25"/>
        <v>0.031067206185113005</v>
      </c>
      <c r="O99">
        <f t="shared" si="26"/>
        <v>123750</v>
      </c>
      <c r="P99">
        <f t="shared" si="27"/>
        <v>26612.466124661252</v>
      </c>
    </row>
    <row r="100" spans="1:16" ht="13.5" thickBot="1">
      <c r="A100" s="3">
        <f t="shared" si="28"/>
        <v>76</v>
      </c>
      <c r="B100" s="3"/>
      <c r="C100" s="12">
        <v>760</v>
      </c>
      <c r="D100" s="43">
        <v>145</v>
      </c>
      <c r="E100" s="42">
        <f t="shared" si="30"/>
        <v>0</v>
      </c>
      <c r="F100" s="3"/>
      <c r="G100" s="4">
        <f t="shared" si="20"/>
        <v>1.8836782192262123</v>
      </c>
      <c r="H100" s="4">
        <f t="shared" si="21"/>
        <v>0.741605598120556</v>
      </c>
      <c r="I100" s="5">
        <f t="shared" si="22"/>
        <v>1.2089552238805974</v>
      </c>
      <c r="J100" s="61">
        <f t="shared" si="23"/>
        <v>0.2089552238805974</v>
      </c>
      <c r="K100" s="7">
        <f t="shared" si="29"/>
        <v>1.0962424242424191</v>
      </c>
      <c r="L100" s="5">
        <f t="shared" si="24"/>
        <v>0.022883811961308186</v>
      </c>
      <c r="M100" s="6">
        <f t="shared" si="25"/>
        <v>0.027665504012924832</v>
      </c>
      <c r="O100">
        <f t="shared" si="26"/>
        <v>110200</v>
      </c>
      <c r="P100">
        <f t="shared" si="27"/>
        <v>11767.299006323403</v>
      </c>
    </row>
    <row r="101" spans="1:16" ht="13.5" thickBot="1">
      <c r="A101" s="3">
        <f t="shared" si="28"/>
        <v>77</v>
      </c>
      <c r="B101" s="3"/>
      <c r="C101" s="12">
        <v>770</v>
      </c>
      <c r="D101" s="43">
        <v>120</v>
      </c>
      <c r="E101" s="42">
        <f t="shared" si="30"/>
        <v>0</v>
      </c>
      <c r="F101" s="3"/>
      <c r="G101" s="4">
        <f t="shared" si="20"/>
        <v>1.5589061124630723</v>
      </c>
      <c r="H101" s="4">
        <f t="shared" si="21"/>
        <v>0.6137425639618395</v>
      </c>
      <c r="I101" s="5">
        <f t="shared" si="22"/>
        <v>1.0005146680391153</v>
      </c>
      <c r="J101" s="61">
        <f t="shared" si="23"/>
        <v>0.0005146680391152625</v>
      </c>
      <c r="K101" s="7">
        <f t="shared" si="29"/>
        <v>1.110666666666674</v>
      </c>
      <c r="L101" s="5">
        <f t="shared" si="24"/>
        <v>0.02318491475027303</v>
      </c>
      <c r="M101" s="6">
        <f t="shared" si="25"/>
        <v>0.023196847284884605</v>
      </c>
      <c r="O101">
        <f t="shared" si="26"/>
        <v>92400</v>
      </c>
      <c r="P101">
        <f t="shared" si="27"/>
        <v>7327.8681120144465</v>
      </c>
    </row>
    <row r="102" spans="1:16" ht="13.5" thickBot="1">
      <c r="A102" s="3">
        <f t="shared" si="28"/>
        <v>78</v>
      </c>
      <c r="B102" s="3"/>
      <c r="C102" s="12">
        <v>780</v>
      </c>
      <c r="D102" s="43">
        <v>75</v>
      </c>
      <c r="E102" s="42">
        <f t="shared" si="30"/>
        <v>0</v>
      </c>
      <c r="F102" s="3"/>
      <c r="G102" s="4">
        <f t="shared" si="20"/>
        <v>0.9743163202894202</v>
      </c>
      <c r="H102" s="4">
        <f t="shared" si="21"/>
        <v>0.3835891024761497</v>
      </c>
      <c r="I102" s="5">
        <f t="shared" si="22"/>
        <v>0.625321667524447</v>
      </c>
      <c r="J102" s="61">
        <f t="shared" si="23"/>
        <v>-0.37467833247555304</v>
      </c>
      <c r="K102" s="7">
        <f t="shared" si="29"/>
        <v>1.1250909090909076</v>
      </c>
      <c r="L102" s="5">
        <f t="shared" si="24"/>
        <v>0.023486017539237427</v>
      </c>
      <c r="M102" s="6">
        <f t="shared" si="25"/>
        <v>0.014686315651144356</v>
      </c>
      <c r="O102">
        <f t="shared" si="26"/>
        <v>58500</v>
      </c>
      <c r="P102">
        <f t="shared" si="27"/>
        <v>42523.035230352296</v>
      </c>
    </row>
    <row r="103" spans="1:16" ht="13.5" thickBot="1">
      <c r="A103" s="3">
        <f t="shared" si="28"/>
        <v>79</v>
      </c>
      <c r="B103" s="3"/>
      <c r="C103" s="12">
        <v>790</v>
      </c>
      <c r="D103" s="43">
        <v>40</v>
      </c>
      <c r="E103" s="42">
        <f t="shared" si="30"/>
        <v>0</v>
      </c>
      <c r="F103" s="3"/>
      <c r="G103" s="4">
        <f t="shared" si="20"/>
        <v>0.5196353708210241</v>
      </c>
      <c r="H103" s="4">
        <f t="shared" si="21"/>
        <v>0.2045808546539465</v>
      </c>
      <c r="I103" s="5">
        <f t="shared" si="22"/>
        <v>0.3335048893463717</v>
      </c>
      <c r="J103" s="61">
        <f t="shared" si="23"/>
        <v>-0.6664951106536283</v>
      </c>
      <c r="K103" s="7">
        <f t="shared" si="29"/>
        <v>1.1395151515151483</v>
      </c>
      <c r="L103" s="5">
        <f t="shared" si="24"/>
        <v>0.02378712032820197</v>
      </c>
      <c r="M103" s="6">
        <f t="shared" si="25"/>
        <v>0.007933120932925827</v>
      </c>
      <c r="O103">
        <f t="shared" si="26"/>
        <v>31600</v>
      </c>
      <c r="P103">
        <f t="shared" si="27"/>
        <v>70718.20234869015</v>
      </c>
    </row>
    <row r="104" spans="1:16" ht="13.5" thickBot="1">
      <c r="A104" s="3">
        <f t="shared" si="28"/>
        <v>80</v>
      </c>
      <c r="B104" s="3"/>
      <c r="C104" s="12">
        <v>800</v>
      </c>
      <c r="D104" s="43">
        <v>20</v>
      </c>
      <c r="E104" s="42">
        <f t="shared" si="30"/>
        <v>0</v>
      </c>
      <c r="F104" s="3"/>
      <c r="G104" s="4">
        <f t="shared" si="20"/>
        <v>0.25981768541051203</v>
      </c>
      <c r="H104" s="4">
        <f t="shared" si="21"/>
        <v>0.10229042732697324</v>
      </c>
      <c r="I104" s="5">
        <f t="shared" si="22"/>
        <v>0.16675244467318584</v>
      </c>
      <c r="J104" s="61">
        <f t="shared" si="23"/>
        <v>-0.8332475553268142</v>
      </c>
      <c r="K104" s="7">
        <f t="shared" si="29"/>
        <v>1.153939393939396</v>
      </c>
      <c r="L104" s="5">
        <f t="shared" si="24"/>
        <v>0.024088223117166668</v>
      </c>
      <c r="M104" s="6">
        <f t="shared" si="25"/>
        <v>0.004016770092620691</v>
      </c>
      <c r="O104">
        <f t="shared" si="26"/>
        <v>16000</v>
      </c>
      <c r="P104">
        <f t="shared" si="27"/>
        <v>87613.369467028</v>
      </c>
    </row>
    <row r="105" spans="1:16" ht="13.5" thickBot="1">
      <c r="A105" s="3">
        <f t="shared" si="28"/>
        <v>81</v>
      </c>
      <c r="B105" s="3"/>
      <c r="C105" s="12">
        <v>810</v>
      </c>
      <c r="D105" s="43">
        <v>10</v>
      </c>
      <c r="E105" s="42">
        <f t="shared" si="30"/>
        <v>0</v>
      </c>
      <c r="F105" s="3"/>
      <c r="G105" s="4">
        <f t="shared" si="20"/>
        <v>0.12990884270525602</v>
      </c>
      <c r="H105" s="4">
        <f t="shared" si="21"/>
        <v>0.05114521366348662</v>
      </c>
      <c r="I105" s="5">
        <f t="shared" si="22"/>
        <v>0.08337622233659292</v>
      </c>
      <c r="J105" s="61">
        <f t="shared" si="23"/>
        <v>-0.9166237776634071</v>
      </c>
      <c r="K105" s="7">
        <f t="shared" si="29"/>
        <v>1.1683636363636367</v>
      </c>
      <c r="L105" s="5">
        <f t="shared" si="24"/>
        <v>0.02438932590613121</v>
      </c>
      <c r="M105" s="6">
        <f t="shared" si="25"/>
        <v>0.0020334898593892215</v>
      </c>
      <c r="O105">
        <f t="shared" si="26"/>
        <v>8100</v>
      </c>
      <c r="P105">
        <f t="shared" si="27"/>
        <v>96808.53658536584</v>
      </c>
    </row>
    <row r="106" spans="1:16" ht="13.5" thickBot="1">
      <c r="A106" s="3">
        <f t="shared" si="28"/>
        <v>82</v>
      </c>
      <c r="B106" s="3"/>
      <c r="C106" s="12"/>
      <c r="D106" s="43"/>
      <c r="E106" s="42">
        <f t="shared" si="30"/>
        <v>0</v>
      </c>
      <c r="F106" s="3"/>
      <c r="G106" s="4">
        <f t="shared" si="20"/>
        <v>0</v>
      </c>
      <c r="H106" s="4">
        <f t="shared" si="21"/>
        <v>0</v>
      </c>
      <c r="I106" s="5">
        <f t="shared" si="22"/>
        <v>0</v>
      </c>
      <c r="J106" s="61">
        <f t="shared" si="23"/>
        <v>0</v>
      </c>
      <c r="K106" s="7">
        <f t="shared" si="29"/>
        <v>0</v>
      </c>
      <c r="L106" s="5">
        <f t="shared" si="24"/>
        <v>0</v>
      </c>
      <c r="M106" s="6">
        <f t="shared" si="25"/>
        <v>0</v>
      </c>
      <c r="O106">
        <f t="shared" si="26"/>
        <v>0</v>
      </c>
      <c r="P106">
        <f t="shared" si="27"/>
        <v>0</v>
      </c>
    </row>
    <row r="107" spans="1:16" ht="13.5" thickBot="1">
      <c r="A107" s="3">
        <f t="shared" si="28"/>
        <v>83</v>
      </c>
      <c r="B107" s="3"/>
      <c r="C107" s="12"/>
      <c r="D107" s="43"/>
      <c r="E107" s="42">
        <f t="shared" si="30"/>
        <v>0</v>
      </c>
      <c r="F107" s="3"/>
      <c r="G107" s="4">
        <f t="shared" si="20"/>
        <v>0</v>
      </c>
      <c r="H107" s="4">
        <f t="shared" si="21"/>
        <v>0</v>
      </c>
      <c r="I107" s="5">
        <f t="shared" si="22"/>
        <v>0</v>
      </c>
      <c r="J107" s="61">
        <f t="shared" si="23"/>
        <v>0</v>
      </c>
      <c r="K107" s="7">
        <f t="shared" si="29"/>
        <v>0</v>
      </c>
      <c r="L107" s="5">
        <f t="shared" si="24"/>
        <v>0</v>
      </c>
      <c r="M107" s="6">
        <f t="shared" si="25"/>
        <v>0</v>
      </c>
      <c r="O107">
        <f t="shared" si="26"/>
        <v>0</v>
      </c>
      <c r="P107">
        <f t="shared" si="27"/>
        <v>0</v>
      </c>
    </row>
    <row r="108" spans="1:16" ht="13.5" thickBot="1">
      <c r="A108" s="3">
        <f t="shared" si="28"/>
        <v>84</v>
      </c>
      <c r="B108" s="3"/>
      <c r="C108" s="12"/>
      <c r="D108" s="43"/>
      <c r="E108" s="42">
        <f t="shared" si="30"/>
        <v>0</v>
      </c>
      <c r="F108" s="3"/>
      <c r="G108" s="4">
        <f t="shared" si="20"/>
        <v>0</v>
      </c>
      <c r="H108" s="4">
        <f t="shared" si="21"/>
        <v>0</v>
      </c>
      <c r="I108" s="5">
        <f t="shared" si="22"/>
        <v>0</v>
      </c>
      <c r="J108" s="61">
        <f t="shared" si="23"/>
        <v>0</v>
      </c>
      <c r="K108" s="7">
        <f t="shared" si="29"/>
        <v>0</v>
      </c>
      <c r="L108" s="5">
        <f t="shared" si="24"/>
        <v>0</v>
      </c>
      <c r="M108" s="6">
        <f t="shared" si="25"/>
        <v>0</v>
      </c>
      <c r="O108">
        <f t="shared" si="26"/>
        <v>0</v>
      </c>
      <c r="P108">
        <f t="shared" si="27"/>
        <v>0</v>
      </c>
    </row>
    <row r="109" spans="1:16" ht="13.5" thickBot="1">
      <c r="A109" s="3">
        <f t="shared" si="28"/>
        <v>85</v>
      </c>
      <c r="B109" s="3"/>
      <c r="C109" s="12"/>
      <c r="D109" s="43"/>
      <c r="E109" s="42">
        <f t="shared" si="30"/>
        <v>0</v>
      </c>
      <c r="F109" s="3"/>
      <c r="G109" s="4">
        <f t="shared" si="20"/>
        <v>0</v>
      </c>
      <c r="H109" s="4">
        <f t="shared" si="21"/>
        <v>0</v>
      </c>
      <c r="I109" s="5">
        <f t="shared" si="22"/>
        <v>0</v>
      </c>
      <c r="J109" s="61">
        <f t="shared" si="23"/>
        <v>0</v>
      </c>
      <c r="K109" s="7">
        <f t="shared" si="29"/>
        <v>0</v>
      </c>
      <c r="L109" s="5">
        <f t="shared" si="24"/>
        <v>0</v>
      </c>
      <c r="M109" s="6">
        <f t="shared" si="25"/>
        <v>0</v>
      </c>
      <c r="O109">
        <f t="shared" si="26"/>
        <v>0</v>
      </c>
      <c r="P109">
        <f t="shared" si="27"/>
        <v>0</v>
      </c>
    </row>
    <row r="110" spans="1:16" ht="13.5" thickBot="1">
      <c r="A110" s="3">
        <f t="shared" si="28"/>
        <v>86</v>
      </c>
      <c r="B110" s="3"/>
      <c r="C110" s="12"/>
      <c r="D110" s="43"/>
      <c r="E110" s="42">
        <f t="shared" si="30"/>
        <v>0</v>
      </c>
      <c r="F110" s="3"/>
      <c r="G110" s="4">
        <f t="shared" si="20"/>
        <v>0</v>
      </c>
      <c r="H110" s="4">
        <f t="shared" si="21"/>
        <v>0</v>
      </c>
      <c r="I110" s="5">
        <f t="shared" si="22"/>
        <v>0</v>
      </c>
      <c r="J110" s="61">
        <f t="shared" si="23"/>
        <v>0</v>
      </c>
      <c r="K110" s="7">
        <f t="shared" si="29"/>
        <v>0</v>
      </c>
      <c r="L110" s="5">
        <f t="shared" si="24"/>
        <v>0</v>
      </c>
      <c r="M110" s="6">
        <f t="shared" si="25"/>
        <v>0</v>
      </c>
      <c r="O110">
        <f t="shared" si="26"/>
        <v>0</v>
      </c>
      <c r="P110">
        <f t="shared" si="27"/>
        <v>0</v>
      </c>
    </row>
    <row r="111" spans="1:16" ht="13.5" thickBot="1">
      <c r="A111" s="3">
        <f t="shared" si="28"/>
        <v>87</v>
      </c>
      <c r="B111" s="3"/>
      <c r="C111" s="12"/>
      <c r="D111" s="43"/>
      <c r="E111" s="42">
        <f t="shared" si="30"/>
        <v>0</v>
      </c>
      <c r="F111" s="3"/>
      <c r="G111" s="4">
        <f t="shared" si="20"/>
        <v>0</v>
      </c>
      <c r="H111" s="4">
        <f t="shared" si="21"/>
        <v>0</v>
      </c>
      <c r="I111" s="5">
        <f t="shared" si="22"/>
        <v>0</v>
      </c>
      <c r="J111" s="61">
        <f t="shared" si="23"/>
        <v>0</v>
      </c>
      <c r="K111" s="7">
        <f t="shared" si="29"/>
        <v>0</v>
      </c>
      <c r="L111" s="5">
        <f t="shared" si="24"/>
        <v>0</v>
      </c>
      <c r="M111" s="6">
        <f t="shared" si="25"/>
        <v>0</v>
      </c>
      <c r="O111">
        <f t="shared" si="26"/>
        <v>0</v>
      </c>
      <c r="P111">
        <f t="shared" si="27"/>
        <v>0</v>
      </c>
    </row>
    <row r="112" spans="1:16" ht="13.5" thickBot="1">
      <c r="A112" s="3">
        <f t="shared" si="28"/>
        <v>88</v>
      </c>
      <c r="B112" s="3"/>
      <c r="C112" s="12"/>
      <c r="D112" s="43"/>
      <c r="E112" s="42">
        <f t="shared" si="30"/>
        <v>0</v>
      </c>
      <c r="F112" s="3"/>
      <c r="G112" s="4">
        <f t="shared" si="20"/>
        <v>0</v>
      </c>
      <c r="H112" s="4">
        <f t="shared" si="21"/>
        <v>0</v>
      </c>
      <c r="I112" s="5">
        <f t="shared" si="22"/>
        <v>0</v>
      </c>
      <c r="J112" s="61">
        <f t="shared" si="23"/>
        <v>0</v>
      </c>
      <c r="K112" s="7">
        <f t="shared" si="29"/>
        <v>0</v>
      </c>
      <c r="L112" s="5">
        <f t="shared" si="24"/>
        <v>0</v>
      </c>
      <c r="M112" s="6">
        <f t="shared" si="25"/>
        <v>0</v>
      </c>
      <c r="O112">
        <f t="shared" si="26"/>
        <v>0</v>
      </c>
      <c r="P112">
        <f t="shared" si="27"/>
        <v>0</v>
      </c>
    </row>
    <row r="113" spans="1:16" ht="13.5" thickBot="1">
      <c r="A113" s="3">
        <f t="shared" si="28"/>
        <v>89</v>
      </c>
      <c r="B113" s="3"/>
      <c r="C113" s="12"/>
      <c r="D113" s="43"/>
      <c r="E113" s="42">
        <f t="shared" si="30"/>
        <v>0</v>
      </c>
      <c r="F113" s="3"/>
      <c r="G113" s="4">
        <f t="shared" si="20"/>
        <v>0</v>
      </c>
      <c r="H113" s="4">
        <f t="shared" si="21"/>
        <v>0</v>
      </c>
      <c r="I113" s="5">
        <f t="shared" si="22"/>
        <v>0</v>
      </c>
      <c r="J113" s="61">
        <f t="shared" si="23"/>
        <v>0</v>
      </c>
      <c r="K113" s="7">
        <f t="shared" si="29"/>
        <v>0</v>
      </c>
      <c r="L113" s="5">
        <f t="shared" si="24"/>
        <v>0</v>
      </c>
      <c r="M113" s="6">
        <f t="shared" si="25"/>
        <v>0</v>
      </c>
      <c r="O113">
        <f t="shared" si="26"/>
        <v>0</v>
      </c>
      <c r="P113">
        <f t="shared" si="27"/>
        <v>0</v>
      </c>
    </row>
    <row r="114" spans="1:16" ht="13.5" thickBot="1">
      <c r="A114" s="3">
        <f t="shared" si="28"/>
        <v>90</v>
      </c>
      <c r="B114" s="3"/>
      <c r="C114" s="12"/>
      <c r="D114" s="43"/>
      <c r="E114" s="42">
        <f t="shared" si="30"/>
        <v>0</v>
      </c>
      <c r="F114" s="3"/>
      <c r="G114" s="4">
        <f t="shared" si="20"/>
        <v>0</v>
      </c>
      <c r="H114" s="4">
        <f t="shared" si="21"/>
        <v>0</v>
      </c>
      <c r="I114" s="5">
        <f t="shared" si="22"/>
        <v>0</v>
      </c>
      <c r="J114" s="61">
        <f t="shared" si="23"/>
        <v>0</v>
      </c>
      <c r="K114" s="7">
        <f t="shared" si="29"/>
        <v>0</v>
      </c>
      <c r="L114" s="5">
        <f t="shared" si="24"/>
        <v>0</v>
      </c>
      <c r="M114" s="6">
        <f t="shared" si="25"/>
        <v>0</v>
      </c>
      <c r="O114">
        <f t="shared" si="26"/>
        <v>0</v>
      </c>
      <c r="P114">
        <f t="shared" si="27"/>
        <v>0</v>
      </c>
    </row>
    <row r="115" spans="1:16" ht="13.5" thickBot="1">
      <c r="A115" s="3">
        <f t="shared" si="28"/>
        <v>91</v>
      </c>
      <c r="B115" s="3"/>
      <c r="C115" s="12"/>
      <c r="D115" s="43"/>
      <c r="E115" s="42">
        <f t="shared" si="30"/>
        <v>0</v>
      </c>
      <c r="F115" s="3"/>
      <c r="G115" s="4">
        <f t="shared" si="20"/>
        <v>0</v>
      </c>
      <c r="H115" s="4">
        <f t="shared" si="21"/>
        <v>0</v>
      </c>
      <c r="I115" s="5">
        <f t="shared" si="22"/>
        <v>0</v>
      </c>
      <c r="J115" s="61">
        <f t="shared" si="23"/>
        <v>0</v>
      </c>
      <c r="K115" s="7">
        <f t="shared" si="29"/>
        <v>0</v>
      </c>
      <c r="L115" s="5">
        <f t="shared" si="24"/>
        <v>0</v>
      </c>
      <c r="M115" s="6">
        <f t="shared" si="25"/>
        <v>0</v>
      </c>
      <c r="O115">
        <f t="shared" si="26"/>
        <v>0</v>
      </c>
      <c r="P115">
        <f t="shared" si="27"/>
        <v>0</v>
      </c>
    </row>
    <row r="116" spans="1:16" ht="13.5" thickBot="1">
      <c r="A116" s="3">
        <f t="shared" si="28"/>
        <v>92</v>
      </c>
      <c r="B116" s="3"/>
      <c r="C116" s="12"/>
      <c r="D116" s="43"/>
      <c r="E116" s="42">
        <f t="shared" si="30"/>
        <v>0</v>
      </c>
      <c r="F116" s="3"/>
      <c r="G116" s="4">
        <f t="shared" si="20"/>
        <v>0</v>
      </c>
      <c r="H116" s="4">
        <f t="shared" si="21"/>
        <v>0</v>
      </c>
      <c r="I116" s="5">
        <f t="shared" si="22"/>
        <v>0</v>
      </c>
      <c r="J116" s="61">
        <f t="shared" si="23"/>
        <v>0</v>
      </c>
      <c r="K116" s="7">
        <f t="shared" si="29"/>
        <v>0</v>
      </c>
      <c r="L116" s="5">
        <f t="shared" si="24"/>
        <v>0</v>
      </c>
      <c r="M116" s="6">
        <f t="shared" si="25"/>
        <v>0</v>
      </c>
      <c r="O116">
        <f t="shared" si="26"/>
        <v>0</v>
      </c>
      <c r="P116">
        <f t="shared" si="27"/>
        <v>0</v>
      </c>
    </row>
    <row r="117" spans="1:16" ht="13.5" thickBot="1">
      <c r="A117" s="3">
        <f t="shared" si="28"/>
        <v>93</v>
      </c>
      <c r="B117" s="3"/>
      <c r="C117" s="12"/>
      <c r="D117" s="43"/>
      <c r="E117" s="42">
        <f t="shared" si="30"/>
        <v>0</v>
      </c>
      <c r="F117" s="3"/>
      <c r="G117" s="4">
        <f t="shared" si="20"/>
        <v>0</v>
      </c>
      <c r="H117" s="4">
        <f t="shared" si="21"/>
        <v>0</v>
      </c>
      <c r="I117" s="5">
        <f t="shared" si="22"/>
        <v>0</v>
      </c>
      <c r="J117" s="61">
        <f t="shared" si="23"/>
        <v>0</v>
      </c>
      <c r="K117" s="7">
        <f t="shared" si="29"/>
        <v>0</v>
      </c>
      <c r="L117" s="5">
        <f t="shared" si="24"/>
        <v>0</v>
      </c>
      <c r="M117" s="6">
        <f t="shared" si="25"/>
        <v>0</v>
      </c>
      <c r="O117">
        <f t="shared" si="26"/>
        <v>0</v>
      </c>
      <c r="P117">
        <f t="shared" si="27"/>
        <v>0</v>
      </c>
    </row>
    <row r="118" spans="1:16" ht="13.5" thickBot="1">
      <c r="A118" s="3">
        <f t="shared" si="28"/>
        <v>94</v>
      </c>
      <c r="B118" s="3"/>
      <c r="C118" s="12"/>
      <c r="D118" s="43"/>
      <c r="E118" s="42">
        <f t="shared" si="30"/>
        <v>0</v>
      </c>
      <c r="F118" s="3"/>
      <c r="G118" s="4">
        <f t="shared" si="20"/>
        <v>0</v>
      </c>
      <c r="H118" s="4">
        <f t="shared" si="21"/>
        <v>0</v>
      </c>
      <c r="I118" s="5">
        <f t="shared" si="22"/>
        <v>0</v>
      </c>
      <c r="J118" s="61">
        <f t="shared" si="23"/>
        <v>0</v>
      </c>
      <c r="K118" s="7">
        <f t="shared" si="29"/>
        <v>0</v>
      </c>
      <c r="L118" s="5">
        <f t="shared" si="24"/>
        <v>0</v>
      </c>
      <c r="M118" s="6">
        <f t="shared" si="25"/>
        <v>0</v>
      </c>
      <c r="O118">
        <f t="shared" si="26"/>
        <v>0</v>
      </c>
      <c r="P118">
        <f t="shared" si="27"/>
        <v>0</v>
      </c>
    </row>
    <row r="119" spans="1:16" ht="13.5" thickBot="1">
      <c r="A119" s="3">
        <f t="shared" si="28"/>
        <v>95</v>
      </c>
      <c r="B119" s="3"/>
      <c r="C119" s="12"/>
      <c r="D119" s="43"/>
      <c r="E119" s="42">
        <f t="shared" si="30"/>
        <v>0</v>
      </c>
      <c r="F119" s="3"/>
      <c r="G119" s="4">
        <f t="shared" si="20"/>
        <v>0</v>
      </c>
      <c r="H119" s="4">
        <f t="shared" si="21"/>
        <v>0</v>
      </c>
      <c r="I119" s="5">
        <f t="shared" si="22"/>
        <v>0</v>
      </c>
      <c r="J119" s="61">
        <f t="shared" si="23"/>
        <v>0</v>
      </c>
      <c r="K119" s="7">
        <f t="shared" si="29"/>
        <v>0</v>
      </c>
      <c r="L119" s="5">
        <f t="shared" si="24"/>
        <v>0</v>
      </c>
      <c r="M119" s="6">
        <f t="shared" si="25"/>
        <v>0</v>
      </c>
      <c r="O119">
        <f t="shared" si="26"/>
        <v>0</v>
      </c>
      <c r="P119">
        <f t="shared" si="27"/>
        <v>0</v>
      </c>
    </row>
    <row r="120" spans="1:16" ht="13.5" thickBot="1">
      <c r="A120" s="3">
        <f t="shared" si="28"/>
        <v>96</v>
      </c>
      <c r="B120" s="3"/>
      <c r="C120" s="12"/>
      <c r="D120" s="43"/>
      <c r="E120" s="42">
        <f t="shared" si="30"/>
        <v>0</v>
      </c>
      <c r="F120" s="3"/>
      <c r="G120" s="4">
        <f t="shared" si="20"/>
        <v>0</v>
      </c>
      <c r="H120" s="4">
        <f t="shared" si="21"/>
        <v>0</v>
      </c>
      <c r="I120" s="5">
        <f t="shared" si="22"/>
        <v>0</v>
      </c>
      <c r="J120" s="61">
        <f t="shared" si="23"/>
        <v>0</v>
      </c>
      <c r="K120" s="7">
        <f t="shared" si="29"/>
        <v>0</v>
      </c>
      <c r="L120" s="5">
        <f t="shared" si="24"/>
        <v>0</v>
      </c>
      <c r="M120" s="6">
        <f t="shared" si="25"/>
        <v>0</v>
      </c>
      <c r="O120">
        <f t="shared" si="26"/>
        <v>0</v>
      </c>
      <c r="P120">
        <f t="shared" si="27"/>
        <v>0</v>
      </c>
    </row>
    <row r="121" spans="1:16" ht="13.5" thickBot="1">
      <c r="A121" s="3">
        <f t="shared" si="28"/>
        <v>97</v>
      </c>
      <c r="B121" s="3"/>
      <c r="C121" s="12"/>
      <c r="D121" s="43"/>
      <c r="E121" s="42">
        <f t="shared" si="30"/>
        <v>0</v>
      </c>
      <c r="F121" s="3"/>
      <c r="G121" s="4">
        <f aca="true" t="shared" si="31" ref="G121:G152">(D121+E121)/$J$19</f>
        <v>0</v>
      </c>
      <c r="H121" s="4">
        <f aca="true" t="shared" si="32" ref="H121:H152">G121/2.54</f>
        <v>0</v>
      </c>
      <c r="I121" s="5">
        <f aca="true" t="shared" si="33" ref="I121:I152">(G121/$J$13)</f>
        <v>0</v>
      </c>
      <c r="J121" s="61">
        <f aca="true" t="shared" si="34" ref="J121:J152">IF(C121&gt;0,I121-1,0)</f>
        <v>0</v>
      </c>
      <c r="K121" s="7">
        <f t="shared" si="29"/>
        <v>0</v>
      </c>
      <c r="L121" s="5">
        <f aca="true" t="shared" si="35" ref="L121:L152">(K121/K$206)</f>
        <v>0</v>
      </c>
      <c r="M121" s="6">
        <f aca="true" t="shared" si="36" ref="M121:M152">L121*I121</f>
        <v>0</v>
      </c>
      <c r="O121">
        <f aca="true" t="shared" si="37" ref="O121:O152">(D121+E121)*C121</f>
        <v>0</v>
      </c>
      <c r="P121">
        <f aca="true" t="shared" si="38" ref="P121:P152">C121*ABS(D121-O$207)</f>
        <v>0</v>
      </c>
    </row>
    <row r="122" spans="1:16" ht="13.5" thickBot="1">
      <c r="A122" s="3">
        <f aca="true" t="shared" si="39" ref="A122:A153">A121+1</f>
        <v>98</v>
      </c>
      <c r="B122" s="3"/>
      <c r="C122" s="12"/>
      <c r="D122" s="43"/>
      <c r="E122" s="42">
        <f t="shared" si="30"/>
        <v>0</v>
      </c>
      <c r="F122" s="3"/>
      <c r="G122" s="4">
        <f t="shared" si="31"/>
        <v>0</v>
      </c>
      <c r="H122" s="4">
        <f t="shared" si="32"/>
        <v>0</v>
      </c>
      <c r="I122" s="5">
        <f t="shared" si="33"/>
        <v>0</v>
      </c>
      <c r="J122" s="61">
        <f t="shared" si="34"/>
        <v>0</v>
      </c>
      <c r="K122" s="7">
        <f aca="true" t="shared" si="40" ref="K122:K153">IF(C122&gt;0,(((C122+(D$15/2))^2*3.1416)/43560)-(((C121+(D$15/2))^2*3.1416)/43560),0)</f>
        <v>0</v>
      </c>
      <c r="L122" s="5">
        <f t="shared" si="35"/>
        <v>0</v>
      </c>
      <c r="M122" s="6">
        <f t="shared" si="36"/>
        <v>0</v>
      </c>
      <c r="O122">
        <f t="shared" si="37"/>
        <v>0</v>
      </c>
      <c r="P122">
        <f t="shared" si="38"/>
        <v>0</v>
      </c>
    </row>
    <row r="123" spans="1:16" ht="13.5" thickBot="1">
      <c r="A123" s="3">
        <f t="shared" si="39"/>
        <v>99</v>
      </c>
      <c r="B123" s="3"/>
      <c r="C123" s="12"/>
      <c r="D123" s="43"/>
      <c r="E123" s="42">
        <f t="shared" si="30"/>
        <v>0</v>
      </c>
      <c r="F123" s="3"/>
      <c r="G123" s="4">
        <f t="shared" si="31"/>
        <v>0</v>
      </c>
      <c r="H123" s="4">
        <f t="shared" si="32"/>
        <v>0</v>
      </c>
      <c r="I123" s="5">
        <f t="shared" si="33"/>
        <v>0</v>
      </c>
      <c r="J123" s="61">
        <f t="shared" si="34"/>
        <v>0</v>
      </c>
      <c r="K123" s="7">
        <f t="shared" si="40"/>
        <v>0</v>
      </c>
      <c r="L123" s="5">
        <f t="shared" si="35"/>
        <v>0</v>
      </c>
      <c r="M123" s="6">
        <f t="shared" si="36"/>
        <v>0</v>
      </c>
      <c r="O123">
        <f t="shared" si="37"/>
        <v>0</v>
      </c>
      <c r="P123">
        <f t="shared" si="38"/>
        <v>0</v>
      </c>
    </row>
    <row r="124" spans="1:16" ht="13.5" thickBot="1">
      <c r="A124" s="3">
        <f t="shared" si="39"/>
        <v>100</v>
      </c>
      <c r="B124" s="3"/>
      <c r="C124" s="12"/>
      <c r="D124" s="43"/>
      <c r="E124" s="42">
        <f t="shared" si="30"/>
        <v>0</v>
      </c>
      <c r="F124" s="3"/>
      <c r="G124" s="4">
        <f t="shared" si="31"/>
        <v>0</v>
      </c>
      <c r="H124" s="4">
        <f t="shared" si="32"/>
        <v>0</v>
      </c>
      <c r="I124" s="5">
        <f t="shared" si="33"/>
        <v>0</v>
      </c>
      <c r="J124" s="61">
        <f t="shared" si="34"/>
        <v>0</v>
      </c>
      <c r="K124" s="7">
        <f t="shared" si="40"/>
        <v>0</v>
      </c>
      <c r="L124" s="5">
        <f t="shared" si="35"/>
        <v>0</v>
      </c>
      <c r="M124" s="6">
        <f t="shared" si="36"/>
        <v>0</v>
      </c>
      <c r="O124">
        <f t="shared" si="37"/>
        <v>0</v>
      </c>
      <c r="P124">
        <f t="shared" si="38"/>
        <v>0</v>
      </c>
    </row>
    <row r="125" spans="1:16" ht="13.5" thickBot="1">
      <c r="A125" s="3">
        <f t="shared" si="39"/>
        <v>101</v>
      </c>
      <c r="B125" s="3"/>
      <c r="C125" s="12"/>
      <c r="D125" s="43"/>
      <c r="E125" s="42">
        <f t="shared" si="30"/>
        <v>0</v>
      </c>
      <c r="F125" s="3"/>
      <c r="G125" s="4">
        <f t="shared" si="31"/>
        <v>0</v>
      </c>
      <c r="H125" s="4">
        <f t="shared" si="32"/>
        <v>0</v>
      </c>
      <c r="I125" s="5">
        <f t="shared" si="33"/>
        <v>0</v>
      </c>
      <c r="J125" s="61">
        <f t="shared" si="34"/>
        <v>0</v>
      </c>
      <c r="K125" s="7">
        <f t="shared" si="40"/>
        <v>0</v>
      </c>
      <c r="L125" s="5">
        <f t="shared" si="35"/>
        <v>0</v>
      </c>
      <c r="M125" s="6">
        <f t="shared" si="36"/>
        <v>0</v>
      </c>
      <c r="O125">
        <f t="shared" si="37"/>
        <v>0</v>
      </c>
      <c r="P125">
        <f t="shared" si="38"/>
        <v>0</v>
      </c>
    </row>
    <row r="126" spans="1:16" ht="13.5" thickBot="1">
      <c r="A126" s="3">
        <f t="shared" si="39"/>
        <v>102</v>
      </c>
      <c r="B126" s="3"/>
      <c r="C126" s="12"/>
      <c r="D126" s="43"/>
      <c r="E126" s="42">
        <f t="shared" si="30"/>
        <v>0</v>
      </c>
      <c r="F126" s="3"/>
      <c r="G126" s="4">
        <f t="shared" si="31"/>
        <v>0</v>
      </c>
      <c r="H126" s="4">
        <f t="shared" si="32"/>
        <v>0</v>
      </c>
      <c r="I126" s="5">
        <f t="shared" si="33"/>
        <v>0</v>
      </c>
      <c r="J126" s="61">
        <f t="shared" si="34"/>
        <v>0</v>
      </c>
      <c r="K126" s="7">
        <f t="shared" si="40"/>
        <v>0</v>
      </c>
      <c r="L126" s="5">
        <f t="shared" si="35"/>
        <v>0</v>
      </c>
      <c r="M126" s="6">
        <f t="shared" si="36"/>
        <v>0</v>
      </c>
      <c r="O126">
        <f t="shared" si="37"/>
        <v>0</v>
      </c>
      <c r="P126">
        <f t="shared" si="38"/>
        <v>0</v>
      </c>
    </row>
    <row r="127" spans="1:16" ht="13.5" thickBot="1">
      <c r="A127" s="3">
        <f t="shared" si="39"/>
        <v>103</v>
      </c>
      <c r="B127" s="3"/>
      <c r="C127" s="12"/>
      <c r="D127" s="43"/>
      <c r="E127" s="42">
        <f t="shared" si="30"/>
        <v>0</v>
      </c>
      <c r="F127" s="3"/>
      <c r="G127" s="4">
        <f t="shared" si="31"/>
        <v>0</v>
      </c>
      <c r="H127" s="4">
        <f t="shared" si="32"/>
        <v>0</v>
      </c>
      <c r="I127" s="5">
        <f t="shared" si="33"/>
        <v>0</v>
      </c>
      <c r="J127" s="61">
        <f t="shared" si="34"/>
        <v>0</v>
      </c>
      <c r="K127" s="7">
        <f t="shared" si="40"/>
        <v>0</v>
      </c>
      <c r="L127" s="5">
        <f t="shared" si="35"/>
        <v>0</v>
      </c>
      <c r="M127" s="6">
        <f t="shared" si="36"/>
        <v>0</v>
      </c>
      <c r="O127">
        <f t="shared" si="37"/>
        <v>0</v>
      </c>
      <c r="P127">
        <f t="shared" si="38"/>
        <v>0</v>
      </c>
    </row>
    <row r="128" spans="1:16" ht="13.5" thickBot="1">
      <c r="A128" s="3">
        <f t="shared" si="39"/>
        <v>104</v>
      </c>
      <c r="B128" s="3"/>
      <c r="C128" s="12"/>
      <c r="D128" s="43"/>
      <c r="E128" s="42">
        <f t="shared" si="30"/>
        <v>0</v>
      </c>
      <c r="F128" s="3"/>
      <c r="G128" s="4">
        <f t="shared" si="31"/>
        <v>0</v>
      </c>
      <c r="H128" s="4">
        <f t="shared" si="32"/>
        <v>0</v>
      </c>
      <c r="I128" s="5">
        <f t="shared" si="33"/>
        <v>0</v>
      </c>
      <c r="J128" s="61">
        <f t="shared" si="34"/>
        <v>0</v>
      </c>
      <c r="K128" s="7">
        <f t="shared" si="40"/>
        <v>0</v>
      </c>
      <c r="L128" s="5">
        <f t="shared" si="35"/>
        <v>0</v>
      </c>
      <c r="M128" s="6">
        <f t="shared" si="36"/>
        <v>0</v>
      </c>
      <c r="O128">
        <f t="shared" si="37"/>
        <v>0</v>
      </c>
      <c r="P128">
        <f t="shared" si="38"/>
        <v>0</v>
      </c>
    </row>
    <row r="129" spans="1:16" ht="13.5" thickBot="1">
      <c r="A129" s="3">
        <f t="shared" si="39"/>
        <v>105</v>
      </c>
      <c r="B129" s="3"/>
      <c r="C129" s="12"/>
      <c r="D129" s="43"/>
      <c r="E129" s="42">
        <f aca="true" t="shared" si="41" ref="E129:E160">IF(AND(D129="",C129&lt;&gt;""),$J$16,0)</f>
        <v>0</v>
      </c>
      <c r="F129" s="3"/>
      <c r="G129" s="4">
        <f t="shared" si="31"/>
        <v>0</v>
      </c>
      <c r="H129" s="4">
        <f t="shared" si="32"/>
        <v>0</v>
      </c>
      <c r="I129" s="5">
        <f t="shared" si="33"/>
        <v>0</v>
      </c>
      <c r="J129" s="61">
        <f t="shared" si="34"/>
        <v>0</v>
      </c>
      <c r="K129" s="7">
        <f t="shared" si="40"/>
        <v>0</v>
      </c>
      <c r="L129" s="5">
        <f t="shared" si="35"/>
        <v>0</v>
      </c>
      <c r="M129" s="6">
        <f t="shared" si="36"/>
        <v>0</v>
      </c>
      <c r="O129">
        <f t="shared" si="37"/>
        <v>0</v>
      </c>
      <c r="P129">
        <f t="shared" si="38"/>
        <v>0</v>
      </c>
    </row>
    <row r="130" spans="1:16" ht="13.5" thickBot="1">
      <c r="A130" s="3">
        <f t="shared" si="39"/>
        <v>106</v>
      </c>
      <c r="B130" s="3"/>
      <c r="C130" s="12"/>
      <c r="D130" s="43"/>
      <c r="E130" s="42">
        <f t="shared" si="41"/>
        <v>0</v>
      </c>
      <c r="F130" s="3"/>
      <c r="G130" s="4">
        <f t="shared" si="31"/>
        <v>0</v>
      </c>
      <c r="H130" s="4">
        <f t="shared" si="32"/>
        <v>0</v>
      </c>
      <c r="I130" s="5">
        <f t="shared" si="33"/>
        <v>0</v>
      </c>
      <c r="J130" s="61">
        <f t="shared" si="34"/>
        <v>0</v>
      </c>
      <c r="K130" s="7">
        <f t="shared" si="40"/>
        <v>0</v>
      </c>
      <c r="L130" s="5">
        <f t="shared" si="35"/>
        <v>0</v>
      </c>
      <c r="M130" s="6">
        <f t="shared" si="36"/>
        <v>0</v>
      </c>
      <c r="O130">
        <f t="shared" si="37"/>
        <v>0</v>
      </c>
      <c r="P130">
        <f t="shared" si="38"/>
        <v>0</v>
      </c>
    </row>
    <row r="131" spans="1:16" ht="13.5" thickBot="1">
      <c r="A131" s="3">
        <f t="shared" si="39"/>
        <v>107</v>
      </c>
      <c r="B131" s="3"/>
      <c r="C131" s="12"/>
      <c r="D131" s="43"/>
      <c r="E131" s="42">
        <f t="shared" si="41"/>
        <v>0</v>
      </c>
      <c r="F131" s="3"/>
      <c r="G131" s="4">
        <f t="shared" si="31"/>
        <v>0</v>
      </c>
      <c r="H131" s="4">
        <f t="shared" si="32"/>
        <v>0</v>
      </c>
      <c r="I131" s="5">
        <f t="shared" si="33"/>
        <v>0</v>
      </c>
      <c r="J131" s="61">
        <f t="shared" si="34"/>
        <v>0</v>
      </c>
      <c r="K131" s="7">
        <f t="shared" si="40"/>
        <v>0</v>
      </c>
      <c r="L131" s="5">
        <f t="shared" si="35"/>
        <v>0</v>
      </c>
      <c r="M131" s="6">
        <f t="shared" si="36"/>
        <v>0</v>
      </c>
      <c r="O131">
        <f t="shared" si="37"/>
        <v>0</v>
      </c>
      <c r="P131">
        <f t="shared" si="38"/>
        <v>0</v>
      </c>
    </row>
    <row r="132" spans="1:16" ht="13.5" thickBot="1">
      <c r="A132" s="3">
        <f t="shared" si="39"/>
        <v>108</v>
      </c>
      <c r="B132" s="3"/>
      <c r="C132" s="12"/>
      <c r="D132" s="43"/>
      <c r="E132" s="42">
        <f t="shared" si="41"/>
        <v>0</v>
      </c>
      <c r="F132" s="3"/>
      <c r="G132" s="4">
        <f t="shared" si="31"/>
        <v>0</v>
      </c>
      <c r="H132" s="4">
        <f t="shared" si="32"/>
        <v>0</v>
      </c>
      <c r="I132" s="5">
        <f t="shared" si="33"/>
        <v>0</v>
      </c>
      <c r="J132" s="61">
        <f t="shared" si="34"/>
        <v>0</v>
      </c>
      <c r="K132" s="7">
        <f t="shared" si="40"/>
        <v>0</v>
      </c>
      <c r="L132" s="5">
        <f t="shared" si="35"/>
        <v>0</v>
      </c>
      <c r="M132" s="6">
        <f t="shared" si="36"/>
        <v>0</v>
      </c>
      <c r="O132">
        <f t="shared" si="37"/>
        <v>0</v>
      </c>
      <c r="P132">
        <f t="shared" si="38"/>
        <v>0</v>
      </c>
    </row>
    <row r="133" spans="1:16" ht="13.5" thickBot="1">
      <c r="A133" s="3">
        <f t="shared" si="39"/>
        <v>109</v>
      </c>
      <c r="B133" s="3"/>
      <c r="C133" s="12"/>
      <c r="D133" s="43"/>
      <c r="E133" s="42">
        <f t="shared" si="41"/>
        <v>0</v>
      </c>
      <c r="F133" s="3"/>
      <c r="G133" s="4">
        <f t="shared" si="31"/>
        <v>0</v>
      </c>
      <c r="H133" s="4">
        <f t="shared" si="32"/>
        <v>0</v>
      </c>
      <c r="I133" s="5">
        <f t="shared" si="33"/>
        <v>0</v>
      </c>
      <c r="J133" s="61">
        <f t="shared" si="34"/>
        <v>0</v>
      </c>
      <c r="K133" s="7">
        <f t="shared" si="40"/>
        <v>0</v>
      </c>
      <c r="L133" s="5">
        <f t="shared" si="35"/>
        <v>0</v>
      </c>
      <c r="M133" s="6">
        <f t="shared" si="36"/>
        <v>0</v>
      </c>
      <c r="O133">
        <f t="shared" si="37"/>
        <v>0</v>
      </c>
      <c r="P133">
        <f t="shared" si="38"/>
        <v>0</v>
      </c>
    </row>
    <row r="134" spans="1:16" ht="13.5" thickBot="1">
      <c r="A134" s="3">
        <f t="shared" si="39"/>
        <v>110</v>
      </c>
      <c r="B134" s="3"/>
      <c r="C134" s="12"/>
      <c r="D134" s="43"/>
      <c r="E134" s="42">
        <f t="shared" si="41"/>
        <v>0</v>
      </c>
      <c r="F134" s="3"/>
      <c r="G134" s="4">
        <f t="shared" si="31"/>
        <v>0</v>
      </c>
      <c r="H134" s="4">
        <f t="shared" si="32"/>
        <v>0</v>
      </c>
      <c r="I134" s="5">
        <f t="shared" si="33"/>
        <v>0</v>
      </c>
      <c r="J134" s="61">
        <f t="shared" si="34"/>
        <v>0</v>
      </c>
      <c r="K134" s="7">
        <f t="shared" si="40"/>
        <v>0</v>
      </c>
      <c r="L134" s="5">
        <f t="shared" si="35"/>
        <v>0</v>
      </c>
      <c r="M134" s="6">
        <f t="shared" si="36"/>
        <v>0</v>
      </c>
      <c r="O134">
        <f t="shared" si="37"/>
        <v>0</v>
      </c>
      <c r="P134">
        <f t="shared" si="38"/>
        <v>0</v>
      </c>
    </row>
    <row r="135" spans="1:16" ht="13.5" thickBot="1">
      <c r="A135" s="3">
        <f t="shared" si="39"/>
        <v>111</v>
      </c>
      <c r="B135" s="3"/>
      <c r="C135" s="12"/>
      <c r="D135" s="43"/>
      <c r="E135" s="42">
        <f t="shared" si="41"/>
        <v>0</v>
      </c>
      <c r="F135" s="3"/>
      <c r="G135" s="4">
        <f t="shared" si="31"/>
        <v>0</v>
      </c>
      <c r="H135" s="4">
        <f t="shared" si="32"/>
        <v>0</v>
      </c>
      <c r="I135" s="5">
        <f t="shared" si="33"/>
        <v>0</v>
      </c>
      <c r="J135" s="61">
        <f t="shared" si="34"/>
        <v>0</v>
      </c>
      <c r="K135" s="7">
        <f t="shared" si="40"/>
        <v>0</v>
      </c>
      <c r="L135" s="5">
        <f t="shared" si="35"/>
        <v>0</v>
      </c>
      <c r="M135" s="6">
        <f t="shared" si="36"/>
        <v>0</v>
      </c>
      <c r="O135">
        <f t="shared" si="37"/>
        <v>0</v>
      </c>
      <c r="P135">
        <f t="shared" si="38"/>
        <v>0</v>
      </c>
    </row>
    <row r="136" spans="1:16" ht="13.5" thickBot="1">
      <c r="A136" s="3">
        <f t="shared" si="39"/>
        <v>112</v>
      </c>
      <c r="B136" s="3"/>
      <c r="C136" s="12"/>
      <c r="D136" s="43"/>
      <c r="E136" s="42">
        <f t="shared" si="41"/>
        <v>0</v>
      </c>
      <c r="F136" s="3"/>
      <c r="G136" s="4">
        <f t="shared" si="31"/>
        <v>0</v>
      </c>
      <c r="H136" s="4">
        <f t="shared" si="32"/>
        <v>0</v>
      </c>
      <c r="I136" s="5">
        <f t="shared" si="33"/>
        <v>0</v>
      </c>
      <c r="J136" s="61">
        <f t="shared" si="34"/>
        <v>0</v>
      </c>
      <c r="K136" s="7">
        <f t="shared" si="40"/>
        <v>0</v>
      </c>
      <c r="L136" s="5">
        <f t="shared" si="35"/>
        <v>0</v>
      </c>
      <c r="M136" s="6">
        <f t="shared" si="36"/>
        <v>0</v>
      </c>
      <c r="O136">
        <f t="shared" si="37"/>
        <v>0</v>
      </c>
      <c r="P136">
        <f t="shared" si="38"/>
        <v>0</v>
      </c>
    </row>
    <row r="137" spans="1:16" ht="13.5" thickBot="1">
      <c r="A137" s="3">
        <f t="shared" si="39"/>
        <v>113</v>
      </c>
      <c r="B137" s="3"/>
      <c r="C137" s="12"/>
      <c r="D137" s="43"/>
      <c r="E137" s="42">
        <f t="shared" si="41"/>
        <v>0</v>
      </c>
      <c r="F137" s="3"/>
      <c r="G137" s="4">
        <f t="shared" si="31"/>
        <v>0</v>
      </c>
      <c r="H137" s="4">
        <f t="shared" si="32"/>
        <v>0</v>
      </c>
      <c r="I137" s="5">
        <f t="shared" si="33"/>
        <v>0</v>
      </c>
      <c r="J137" s="61">
        <f t="shared" si="34"/>
        <v>0</v>
      </c>
      <c r="K137" s="7">
        <f t="shared" si="40"/>
        <v>0</v>
      </c>
      <c r="L137" s="5">
        <f t="shared" si="35"/>
        <v>0</v>
      </c>
      <c r="M137" s="6">
        <f t="shared" si="36"/>
        <v>0</v>
      </c>
      <c r="O137">
        <f t="shared" si="37"/>
        <v>0</v>
      </c>
      <c r="P137">
        <f t="shared" si="38"/>
        <v>0</v>
      </c>
    </row>
    <row r="138" spans="1:16" ht="13.5" thickBot="1">
      <c r="A138" s="3">
        <f t="shared" si="39"/>
        <v>114</v>
      </c>
      <c r="B138" s="3"/>
      <c r="C138" s="12"/>
      <c r="D138" s="43"/>
      <c r="E138" s="42">
        <f t="shared" si="41"/>
        <v>0</v>
      </c>
      <c r="F138" s="3"/>
      <c r="G138" s="4">
        <f t="shared" si="31"/>
        <v>0</v>
      </c>
      <c r="H138" s="4">
        <f t="shared" si="32"/>
        <v>0</v>
      </c>
      <c r="I138" s="5">
        <f t="shared" si="33"/>
        <v>0</v>
      </c>
      <c r="J138" s="61">
        <f t="shared" si="34"/>
        <v>0</v>
      </c>
      <c r="K138" s="7">
        <f t="shared" si="40"/>
        <v>0</v>
      </c>
      <c r="L138" s="5">
        <f t="shared" si="35"/>
        <v>0</v>
      </c>
      <c r="M138" s="6">
        <f t="shared" si="36"/>
        <v>0</v>
      </c>
      <c r="O138">
        <f t="shared" si="37"/>
        <v>0</v>
      </c>
      <c r="P138">
        <f t="shared" si="38"/>
        <v>0</v>
      </c>
    </row>
    <row r="139" spans="1:16" ht="13.5" thickBot="1">
      <c r="A139" s="3">
        <f t="shared" si="39"/>
        <v>115</v>
      </c>
      <c r="B139" s="3"/>
      <c r="C139" s="12"/>
      <c r="D139" s="43"/>
      <c r="E139" s="42">
        <f t="shared" si="41"/>
        <v>0</v>
      </c>
      <c r="F139" s="3"/>
      <c r="G139" s="4">
        <f t="shared" si="31"/>
        <v>0</v>
      </c>
      <c r="H139" s="4">
        <f t="shared" si="32"/>
        <v>0</v>
      </c>
      <c r="I139" s="5">
        <f t="shared" si="33"/>
        <v>0</v>
      </c>
      <c r="J139" s="61">
        <f t="shared" si="34"/>
        <v>0</v>
      </c>
      <c r="K139" s="7">
        <f t="shared" si="40"/>
        <v>0</v>
      </c>
      <c r="L139" s="5">
        <f t="shared" si="35"/>
        <v>0</v>
      </c>
      <c r="M139" s="6">
        <f t="shared" si="36"/>
        <v>0</v>
      </c>
      <c r="O139">
        <f t="shared" si="37"/>
        <v>0</v>
      </c>
      <c r="P139">
        <f t="shared" si="38"/>
        <v>0</v>
      </c>
    </row>
    <row r="140" spans="1:16" ht="13.5" thickBot="1">
      <c r="A140" s="3">
        <f t="shared" si="39"/>
        <v>116</v>
      </c>
      <c r="B140" s="3"/>
      <c r="C140" s="12"/>
      <c r="D140" s="43"/>
      <c r="E140" s="42">
        <f t="shared" si="41"/>
        <v>0</v>
      </c>
      <c r="F140" s="3"/>
      <c r="G140" s="4">
        <f t="shared" si="31"/>
        <v>0</v>
      </c>
      <c r="H140" s="4">
        <f t="shared" si="32"/>
        <v>0</v>
      </c>
      <c r="I140" s="5">
        <f t="shared" si="33"/>
        <v>0</v>
      </c>
      <c r="J140" s="61">
        <f t="shared" si="34"/>
        <v>0</v>
      </c>
      <c r="K140" s="7">
        <f t="shared" si="40"/>
        <v>0</v>
      </c>
      <c r="L140" s="5">
        <f t="shared" si="35"/>
        <v>0</v>
      </c>
      <c r="M140" s="6">
        <f t="shared" si="36"/>
        <v>0</v>
      </c>
      <c r="O140">
        <f t="shared" si="37"/>
        <v>0</v>
      </c>
      <c r="P140">
        <f t="shared" si="38"/>
        <v>0</v>
      </c>
    </row>
    <row r="141" spans="1:16" ht="13.5" thickBot="1">
      <c r="A141" s="3">
        <f t="shared" si="39"/>
        <v>117</v>
      </c>
      <c r="B141" s="3"/>
      <c r="C141" s="12"/>
      <c r="D141" s="43"/>
      <c r="E141" s="42">
        <f t="shared" si="41"/>
        <v>0</v>
      </c>
      <c r="F141" s="3"/>
      <c r="G141" s="4">
        <f t="shared" si="31"/>
        <v>0</v>
      </c>
      <c r="H141" s="4">
        <f t="shared" si="32"/>
        <v>0</v>
      </c>
      <c r="I141" s="5">
        <f t="shared" si="33"/>
        <v>0</v>
      </c>
      <c r="J141" s="61">
        <f t="shared" si="34"/>
        <v>0</v>
      </c>
      <c r="K141" s="7">
        <f t="shared" si="40"/>
        <v>0</v>
      </c>
      <c r="L141" s="5">
        <f t="shared" si="35"/>
        <v>0</v>
      </c>
      <c r="M141" s="6">
        <f t="shared" si="36"/>
        <v>0</v>
      </c>
      <c r="O141">
        <f t="shared" si="37"/>
        <v>0</v>
      </c>
      <c r="P141">
        <f t="shared" si="38"/>
        <v>0</v>
      </c>
    </row>
    <row r="142" spans="1:16" ht="13.5" thickBot="1">
      <c r="A142" s="3">
        <f t="shared" si="39"/>
        <v>118</v>
      </c>
      <c r="B142" s="3"/>
      <c r="C142" s="12"/>
      <c r="D142" s="43"/>
      <c r="E142" s="42">
        <f t="shared" si="41"/>
        <v>0</v>
      </c>
      <c r="F142" s="3"/>
      <c r="G142" s="4">
        <f t="shared" si="31"/>
        <v>0</v>
      </c>
      <c r="H142" s="4">
        <f t="shared" si="32"/>
        <v>0</v>
      </c>
      <c r="I142" s="5">
        <f t="shared" si="33"/>
        <v>0</v>
      </c>
      <c r="J142" s="61">
        <f t="shared" si="34"/>
        <v>0</v>
      </c>
      <c r="K142" s="7">
        <f t="shared" si="40"/>
        <v>0</v>
      </c>
      <c r="L142" s="5">
        <f t="shared" si="35"/>
        <v>0</v>
      </c>
      <c r="M142" s="6">
        <f t="shared" si="36"/>
        <v>0</v>
      </c>
      <c r="O142">
        <f t="shared" si="37"/>
        <v>0</v>
      </c>
      <c r="P142">
        <f t="shared" si="38"/>
        <v>0</v>
      </c>
    </row>
    <row r="143" spans="1:16" ht="13.5" thickBot="1">
      <c r="A143" s="3">
        <f t="shared" si="39"/>
        <v>119</v>
      </c>
      <c r="B143" s="3"/>
      <c r="C143" s="12"/>
      <c r="D143" s="43"/>
      <c r="E143" s="42">
        <f t="shared" si="41"/>
        <v>0</v>
      </c>
      <c r="F143" s="3"/>
      <c r="G143" s="4">
        <f t="shared" si="31"/>
        <v>0</v>
      </c>
      <c r="H143" s="4">
        <f t="shared" si="32"/>
        <v>0</v>
      </c>
      <c r="I143" s="5">
        <f t="shared" si="33"/>
        <v>0</v>
      </c>
      <c r="J143" s="61">
        <f t="shared" si="34"/>
        <v>0</v>
      </c>
      <c r="K143" s="7">
        <f t="shared" si="40"/>
        <v>0</v>
      </c>
      <c r="L143" s="5">
        <f t="shared" si="35"/>
        <v>0</v>
      </c>
      <c r="M143" s="6">
        <f t="shared" si="36"/>
        <v>0</v>
      </c>
      <c r="O143">
        <f t="shared" si="37"/>
        <v>0</v>
      </c>
      <c r="P143">
        <f t="shared" si="38"/>
        <v>0</v>
      </c>
    </row>
    <row r="144" spans="1:16" ht="13.5" thickBot="1">
      <c r="A144" s="3">
        <f t="shared" si="39"/>
        <v>120</v>
      </c>
      <c r="B144" s="3"/>
      <c r="C144" s="12"/>
      <c r="D144" s="43"/>
      <c r="E144" s="42">
        <f t="shared" si="41"/>
        <v>0</v>
      </c>
      <c r="F144" s="3"/>
      <c r="G144" s="4">
        <f t="shared" si="31"/>
        <v>0</v>
      </c>
      <c r="H144" s="4">
        <f t="shared" si="32"/>
        <v>0</v>
      </c>
      <c r="I144" s="5">
        <f t="shared" si="33"/>
        <v>0</v>
      </c>
      <c r="J144" s="61">
        <f t="shared" si="34"/>
        <v>0</v>
      </c>
      <c r="K144" s="7">
        <f t="shared" si="40"/>
        <v>0</v>
      </c>
      <c r="L144" s="5">
        <f t="shared" si="35"/>
        <v>0</v>
      </c>
      <c r="M144" s="6">
        <f t="shared" si="36"/>
        <v>0</v>
      </c>
      <c r="O144">
        <f t="shared" si="37"/>
        <v>0</v>
      </c>
      <c r="P144">
        <f t="shared" si="38"/>
        <v>0</v>
      </c>
    </row>
    <row r="145" spans="1:16" ht="13.5" thickBot="1">
      <c r="A145" s="3">
        <f t="shared" si="39"/>
        <v>121</v>
      </c>
      <c r="B145" s="3"/>
      <c r="C145" s="12"/>
      <c r="D145" s="43"/>
      <c r="E145" s="42">
        <f t="shared" si="41"/>
        <v>0</v>
      </c>
      <c r="F145" s="3"/>
      <c r="G145" s="4">
        <f t="shared" si="31"/>
        <v>0</v>
      </c>
      <c r="H145" s="4">
        <f t="shared" si="32"/>
        <v>0</v>
      </c>
      <c r="I145" s="5">
        <f t="shared" si="33"/>
        <v>0</v>
      </c>
      <c r="J145" s="61">
        <f t="shared" si="34"/>
        <v>0</v>
      </c>
      <c r="K145" s="7">
        <f t="shared" si="40"/>
        <v>0</v>
      </c>
      <c r="L145" s="5">
        <f t="shared" si="35"/>
        <v>0</v>
      </c>
      <c r="M145" s="6">
        <f t="shared" si="36"/>
        <v>0</v>
      </c>
      <c r="O145">
        <f t="shared" si="37"/>
        <v>0</v>
      </c>
      <c r="P145">
        <f t="shared" si="38"/>
        <v>0</v>
      </c>
    </row>
    <row r="146" spans="1:16" ht="13.5" thickBot="1">
      <c r="A146" s="3">
        <f t="shared" si="39"/>
        <v>122</v>
      </c>
      <c r="B146" s="3"/>
      <c r="C146" s="12"/>
      <c r="D146" s="43"/>
      <c r="E146" s="42">
        <f t="shared" si="41"/>
        <v>0</v>
      </c>
      <c r="F146" s="3"/>
      <c r="G146" s="4">
        <f t="shared" si="31"/>
        <v>0</v>
      </c>
      <c r="H146" s="4">
        <f t="shared" si="32"/>
        <v>0</v>
      </c>
      <c r="I146" s="5">
        <f t="shared" si="33"/>
        <v>0</v>
      </c>
      <c r="J146" s="61">
        <f t="shared" si="34"/>
        <v>0</v>
      </c>
      <c r="K146" s="7">
        <f t="shared" si="40"/>
        <v>0</v>
      </c>
      <c r="L146" s="5">
        <f t="shared" si="35"/>
        <v>0</v>
      </c>
      <c r="M146" s="6">
        <f t="shared" si="36"/>
        <v>0</v>
      </c>
      <c r="O146">
        <f t="shared" si="37"/>
        <v>0</v>
      </c>
      <c r="P146">
        <f t="shared" si="38"/>
        <v>0</v>
      </c>
    </row>
    <row r="147" spans="1:16" ht="13.5" thickBot="1">
      <c r="A147" s="3">
        <f t="shared" si="39"/>
        <v>123</v>
      </c>
      <c r="B147" s="3"/>
      <c r="C147" s="12"/>
      <c r="D147" s="43"/>
      <c r="E147" s="42">
        <f t="shared" si="41"/>
        <v>0</v>
      </c>
      <c r="F147" s="3"/>
      <c r="G147" s="4">
        <f t="shared" si="31"/>
        <v>0</v>
      </c>
      <c r="H147" s="4">
        <f t="shared" si="32"/>
        <v>0</v>
      </c>
      <c r="I147" s="5">
        <f t="shared" si="33"/>
        <v>0</v>
      </c>
      <c r="J147" s="61">
        <f t="shared" si="34"/>
        <v>0</v>
      </c>
      <c r="K147" s="7">
        <f t="shared" si="40"/>
        <v>0</v>
      </c>
      <c r="L147" s="5">
        <f t="shared" si="35"/>
        <v>0</v>
      </c>
      <c r="M147" s="6">
        <f t="shared" si="36"/>
        <v>0</v>
      </c>
      <c r="O147">
        <f t="shared" si="37"/>
        <v>0</v>
      </c>
      <c r="P147">
        <f t="shared" si="38"/>
        <v>0</v>
      </c>
    </row>
    <row r="148" spans="1:16" ht="13.5" thickBot="1">
      <c r="A148" s="3">
        <f t="shared" si="39"/>
        <v>124</v>
      </c>
      <c r="B148" s="3"/>
      <c r="C148" s="12"/>
      <c r="D148" s="43"/>
      <c r="E148" s="42">
        <f t="shared" si="41"/>
        <v>0</v>
      </c>
      <c r="F148" s="3"/>
      <c r="G148" s="4">
        <f t="shared" si="31"/>
        <v>0</v>
      </c>
      <c r="H148" s="4">
        <f t="shared" si="32"/>
        <v>0</v>
      </c>
      <c r="I148" s="5">
        <f t="shared" si="33"/>
        <v>0</v>
      </c>
      <c r="J148" s="61">
        <f t="shared" si="34"/>
        <v>0</v>
      </c>
      <c r="K148" s="7">
        <f t="shared" si="40"/>
        <v>0</v>
      </c>
      <c r="L148" s="5">
        <f t="shared" si="35"/>
        <v>0</v>
      </c>
      <c r="M148" s="6">
        <f t="shared" si="36"/>
        <v>0</v>
      </c>
      <c r="O148">
        <f t="shared" si="37"/>
        <v>0</v>
      </c>
      <c r="P148">
        <f t="shared" si="38"/>
        <v>0</v>
      </c>
    </row>
    <row r="149" spans="1:16" ht="13.5" thickBot="1">
      <c r="A149" s="3">
        <f t="shared" si="39"/>
        <v>125</v>
      </c>
      <c r="B149" s="3"/>
      <c r="C149" s="12"/>
      <c r="D149" s="43"/>
      <c r="E149" s="42">
        <f t="shared" si="41"/>
        <v>0</v>
      </c>
      <c r="F149" s="3"/>
      <c r="G149" s="4">
        <f t="shared" si="31"/>
        <v>0</v>
      </c>
      <c r="H149" s="4">
        <f t="shared" si="32"/>
        <v>0</v>
      </c>
      <c r="I149" s="5">
        <f t="shared" si="33"/>
        <v>0</v>
      </c>
      <c r="J149" s="61">
        <f t="shared" si="34"/>
        <v>0</v>
      </c>
      <c r="K149" s="7">
        <f t="shared" si="40"/>
        <v>0</v>
      </c>
      <c r="L149" s="5">
        <f t="shared" si="35"/>
        <v>0</v>
      </c>
      <c r="M149" s="6">
        <f t="shared" si="36"/>
        <v>0</v>
      </c>
      <c r="O149">
        <f t="shared" si="37"/>
        <v>0</v>
      </c>
      <c r="P149">
        <f t="shared" si="38"/>
        <v>0</v>
      </c>
    </row>
    <row r="150" spans="1:16" ht="13.5" thickBot="1">
      <c r="A150" s="3">
        <f t="shared" si="39"/>
        <v>126</v>
      </c>
      <c r="B150" s="3"/>
      <c r="C150" s="12"/>
      <c r="D150" s="43"/>
      <c r="E150" s="42">
        <f t="shared" si="41"/>
        <v>0</v>
      </c>
      <c r="F150" s="3"/>
      <c r="G150" s="4">
        <f t="shared" si="31"/>
        <v>0</v>
      </c>
      <c r="H150" s="4">
        <f t="shared" si="32"/>
        <v>0</v>
      </c>
      <c r="I150" s="5">
        <f t="shared" si="33"/>
        <v>0</v>
      </c>
      <c r="J150" s="61">
        <f t="shared" si="34"/>
        <v>0</v>
      </c>
      <c r="K150" s="7">
        <f t="shared" si="40"/>
        <v>0</v>
      </c>
      <c r="L150" s="5">
        <f t="shared" si="35"/>
        <v>0</v>
      </c>
      <c r="M150" s="6">
        <f t="shared" si="36"/>
        <v>0</v>
      </c>
      <c r="O150">
        <f t="shared" si="37"/>
        <v>0</v>
      </c>
      <c r="P150">
        <f t="shared" si="38"/>
        <v>0</v>
      </c>
    </row>
    <row r="151" spans="1:16" ht="13.5" thickBot="1">
      <c r="A151" s="3">
        <f t="shared" si="39"/>
        <v>127</v>
      </c>
      <c r="B151" s="3"/>
      <c r="C151" s="12"/>
      <c r="D151" s="43"/>
      <c r="E151" s="42">
        <f t="shared" si="41"/>
        <v>0</v>
      </c>
      <c r="F151" s="3"/>
      <c r="G151" s="4">
        <f t="shared" si="31"/>
        <v>0</v>
      </c>
      <c r="H151" s="4">
        <f t="shared" si="32"/>
        <v>0</v>
      </c>
      <c r="I151" s="5">
        <f t="shared" si="33"/>
        <v>0</v>
      </c>
      <c r="J151" s="61">
        <f t="shared" si="34"/>
        <v>0</v>
      </c>
      <c r="K151" s="7">
        <f t="shared" si="40"/>
        <v>0</v>
      </c>
      <c r="L151" s="5">
        <f t="shared" si="35"/>
        <v>0</v>
      </c>
      <c r="M151" s="6">
        <f t="shared" si="36"/>
        <v>0</v>
      </c>
      <c r="O151">
        <f t="shared" si="37"/>
        <v>0</v>
      </c>
      <c r="P151">
        <f t="shared" si="38"/>
        <v>0</v>
      </c>
    </row>
    <row r="152" spans="1:16" ht="13.5" thickBot="1">
      <c r="A152" s="3">
        <f t="shared" si="39"/>
        <v>128</v>
      </c>
      <c r="B152" s="3"/>
      <c r="C152" s="12"/>
      <c r="D152" s="43"/>
      <c r="E152" s="42">
        <f t="shared" si="41"/>
        <v>0</v>
      </c>
      <c r="F152" s="3"/>
      <c r="G152" s="4">
        <f t="shared" si="31"/>
        <v>0</v>
      </c>
      <c r="H152" s="4">
        <f t="shared" si="32"/>
        <v>0</v>
      </c>
      <c r="I152" s="5">
        <f t="shared" si="33"/>
        <v>0</v>
      </c>
      <c r="J152" s="61">
        <f t="shared" si="34"/>
        <v>0</v>
      </c>
      <c r="K152" s="7">
        <f t="shared" si="40"/>
        <v>0</v>
      </c>
      <c r="L152" s="5">
        <f t="shared" si="35"/>
        <v>0</v>
      </c>
      <c r="M152" s="6">
        <f t="shared" si="36"/>
        <v>0</v>
      </c>
      <c r="O152">
        <f t="shared" si="37"/>
        <v>0</v>
      </c>
      <c r="P152">
        <f t="shared" si="38"/>
        <v>0</v>
      </c>
    </row>
    <row r="153" spans="1:16" ht="13.5" thickBot="1">
      <c r="A153" s="3">
        <f t="shared" si="39"/>
        <v>129</v>
      </c>
      <c r="B153" s="3"/>
      <c r="C153" s="12"/>
      <c r="D153" s="43"/>
      <c r="E153" s="42">
        <f t="shared" si="41"/>
        <v>0</v>
      </c>
      <c r="F153" s="3"/>
      <c r="G153" s="4">
        <f aca="true" t="shared" si="42" ref="G153:G184">(D153+E153)/$J$19</f>
        <v>0</v>
      </c>
      <c r="H153" s="4">
        <f aca="true" t="shared" si="43" ref="H153:H184">G153/2.54</f>
        <v>0</v>
      </c>
      <c r="I153" s="5">
        <f aca="true" t="shared" si="44" ref="I153:I184">(G153/$J$13)</f>
        <v>0</v>
      </c>
      <c r="J153" s="61">
        <f aca="true" t="shared" si="45" ref="J153:J184">IF(C153&gt;0,I153-1,0)</f>
        <v>0</v>
      </c>
      <c r="K153" s="7">
        <f t="shared" si="40"/>
        <v>0</v>
      </c>
      <c r="L153" s="5">
        <f aca="true" t="shared" si="46" ref="L153:L184">(K153/K$206)</f>
        <v>0</v>
      </c>
      <c r="M153" s="6">
        <f aca="true" t="shared" si="47" ref="M153:M184">L153*I153</f>
        <v>0</v>
      </c>
      <c r="O153">
        <f aca="true" t="shared" si="48" ref="O153:O184">(D153+E153)*C153</f>
        <v>0</v>
      </c>
      <c r="P153">
        <f aca="true" t="shared" si="49" ref="P153:P184">C153*ABS(D153-O$207)</f>
        <v>0</v>
      </c>
    </row>
    <row r="154" spans="1:16" ht="13.5" thickBot="1">
      <c r="A154" s="3">
        <f aca="true" t="shared" si="50" ref="A154:A185">A153+1</f>
        <v>130</v>
      </c>
      <c r="B154" s="3"/>
      <c r="C154" s="12"/>
      <c r="D154" s="43"/>
      <c r="E154" s="42">
        <f t="shared" si="41"/>
        <v>0</v>
      </c>
      <c r="F154" s="3"/>
      <c r="G154" s="4">
        <f t="shared" si="42"/>
        <v>0</v>
      </c>
      <c r="H154" s="4">
        <f t="shared" si="43"/>
        <v>0</v>
      </c>
      <c r="I154" s="5">
        <f t="shared" si="44"/>
        <v>0</v>
      </c>
      <c r="J154" s="61">
        <f t="shared" si="45"/>
        <v>0</v>
      </c>
      <c r="K154" s="7">
        <f aca="true" t="shared" si="51" ref="K154:K185">IF(C154&gt;0,(((C154+(D$15/2))^2*3.1416)/43560)-(((C153+(D$15/2))^2*3.1416)/43560),0)</f>
        <v>0</v>
      </c>
      <c r="L154" s="5">
        <f t="shared" si="46"/>
        <v>0</v>
      </c>
      <c r="M154" s="6">
        <f t="shared" si="47"/>
        <v>0</v>
      </c>
      <c r="O154">
        <f t="shared" si="48"/>
        <v>0</v>
      </c>
      <c r="P154">
        <f t="shared" si="49"/>
        <v>0</v>
      </c>
    </row>
    <row r="155" spans="1:16" ht="13.5" thickBot="1">
      <c r="A155" s="3">
        <f t="shared" si="50"/>
        <v>131</v>
      </c>
      <c r="B155" s="3"/>
      <c r="C155" s="12"/>
      <c r="D155" s="43"/>
      <c r="E155" s="42">
        <f t="shared" si="41"/>
        <v>0</v>
      </c>
      <c r="F155" s="3"/>
      <c r="G155" s="4">
        <f t="shared" si="42"/>
        <v>0</v>
      </c>
      <c r="H155" s="4">
        <f t="shared" si="43"/>
        <v>0</v>
      </c>
      <c r="I155" s="5">
        <f t="shared" si="44"/>
        <v>0</v>
      </c>
      <c r="J155" s="61">
        <f t="shared" si="45"/>
        <v>0</v>
      </c>
      <c r="K155" s="7">
        <f t="shared" si="51"/>
        <v>0</v>
      </c>
      <c r="L155" s="5">
        <f t="shared" si="46"/>
        <v>0</v>
      </c>
      <c r="M155" s="6">
        <f t="shared" si="47"/>
        <v>0</v>
      </c>
      <c r="O155">
        <f t="shared" si="48"/>
        <v>0</v>
      </c>
      <c r="P155">
        <f t="shared" si="49"/>
        <v>0</v>
      </c>
    </row>
    <row r="156" spans="1:16" ht="13.5" thickBot="1">
      <c r="A156" s="3">
        <f t="shared" si="50"/>
        <v>132</v>
      </c>
      <c r="B156" s="3"/>
      <c r="C156" s="12"/>
      <c r="D156" s="43"/>
      <c r="E156" s="42">
        <f t="shared" si="41"/>
        <v>0</v>
      </c>
      <c r="F156" s="3"/>
      <c r="G156" s="4">
        <f t="shared" si="42"/>
        <v>0</v>
      </c>
      <c r="H156" s="4">
        <f t="shared" si="43"/>
        <v>0</v>
      </c>
      <c r="I156" s="5">
        <f t="shared" si="44"/>
        <v>0</v>
      </c>
      <c r="J156" s="61">
        <f t="shared" si="45"/>
        <v>0</v>
      </c>
      <c r="K156" s="7">
        <f t="shared" si="51"/>
        <v>0</v>
      </c>
      <c r="L156" s="5">
        <f t="shared" si="46"/>
        <v>0</v>
      </c>
      <c r="M156" s="6">
        <f t="shared" si="47"/>
        <v>0</v>
      </c>
      <c r="O156">
        <f t="shared" si="48"/>
        <v>0</v>
      </c>
      <c r="P156">
        <f t="shared" si="49"/>
        <v>0</v>
      </c>
    </row>
    <row r="157" spans="1:16" ht="13.5" thickBot="1">
      <c r="A157" s="3">
        <f t="shared" si="50"/>
        <v>133</v>
      </c>
      <c r="B157" s="3"/>
      <c r="C157" s="12"/>
      <c r="D157" s="43"/>
      <c r="E157" s="42">
        <f t="shared" si="41"/>
        <v>0</v>
      </c>
      <c r="F157" s="3"/>
      <c r="G157" s="4">
        <f t="shared" si="42"/>
        <v>0</v>
      </c>
      <c r="H157" s="4">
        <f t="shared" si="43"/>
        <v>0</v>
      </c>
      <c r="I157" s="5">
        <f t="shared" si="44"/>
        <v>0</v>
      </c>
      <c r="J157" s="61">
        <f t="shared" si="45"/>
        <v>0</v>
      </c>
      <c r="K157" s="7">
        <f t="shared" si="51"/>
        <v>0</v>
      </c>
      <c r="L157" s="5">
        <f t="shared" si="46"/>
        <v>0</v>
      </c>
      <c r="M157" s="6">
        <f t="shared" si="47"/>
        <v>0</v>
      </c>
      <c r="O157">
        <f t="shared" si="48"/>
        <v>0</v>
      </c>
      <c r="P157">
        <f t="shared" si="49"/>
        <v>0</v>
      </c>
    </row>
    <row r="158" spans="1:16" ht="13.5" thickBot="1">
      <c r="A158" s="3">
        <f t="shared" si="50"/>
        <v>134</v>
      </c>
      <c r="B158" s="3"/>
      <c r="C158" s="12"/>
      <c r="D158" s="43"/>
      <c r="E158" s="42">
        <f t="shared" si="41"/>
        <v>0</v>
      </c>
      <c r="F158" s="3"/>
      <c r="G158" s="4">
        <f t="shared" si="42"/>
        <v>0</v>
      </c>
      <c r="H158" s="4">
        <f t="shared" si="43"/>
        <v>0</v>
      </c>
      <c r="I158" s="5">
        <f t="shared" si="44"/>
        <v>0</v>
      </c>
      <c r="J158" s="61">
        <f t="shared" si="45"/>
        <v>0</v>
      </c>
      <c r="K158" s="7">
        <f t="shared" si="51"/>
        <v>0</v>
      </c>
      <c r="L158" s="5">
        <f t="shared" si="46"/>
        <v>0</v>
      </c>
      <c r="M158" s="6">
        <f t="shared" si="47"/>
        <v>0</v>
      </c>
      <c r="O158">
        <f t="shared" si="48"/>
        <v>0</v>
      </c>
      <c r="P158">
        <f t="shared" si="49"/>
        <v>0</v>
      </c>
    </row>
    <row r="159" spans="1:16" ht="13.5" thickBot="1">
      <c r="A159" s="3">
        <f t="shared" si="50"/>
        <v>135</v>
      </c>
      <c r="B159" s="3"/>
      <c r="C159" s="12"/>
      <c r="D159" s="43"/>
      <c r="E159" s="42">
        <f t="shared" si="41"/>
        <v>0</v>
      </c>
      <c r="F159" s="3"/>
      <c r="G159" s="4">
        <f t="shared" si="42"/>
        <v>0</v>
      </c>
      <c r="H159" s="4">
        <f t="shared" si="43"/>
        <v>0</v>
      </c>
      <c r="I159" s="5">
        <f t="shared" si="44"/>
        <v>0</v>
      </c>
      <c r="J159" s="61">
        <f t="shared" si="45"/>
        <v>0</v>
      </c>
      <c r="K159" s="7">
        <f t="shared" si="51"/>
        <v>0</v>
      </c>
      <c r="L159" s="5">
        <f t="shared" si="46"/>
        <v>0</v>
      </c>
      <c r="M159" s="6">
        <f t="shared" si="47"/>
        <v>0</v>
      </c>
      <c r="O159">
        <f t="shared" si="48"/>
        <v>0</v>
      </c>
      <c r="P159">
        <f t="shared" si="49"/>
        <v>0</v>
      </c>
    </row>
    <row r="160" spans="1:16" ht="13.5" thickBot="1">
      <c r="A160" s="3">
        <f t="shared" si="50"/>
        <v>136</v>
      </c>
      <c r="B160" s="3"/>
      <c r="C160" s="12"/>
      <c r="D160" s="43"/>
      <c r="E160" s="42">
        <f t="shared" si="41"/>
        <v>0</v>
      </c>
      <c r="F160" s="3"/>
      <c r="G160" s="4">
        <f t="shared" si="42"/>
        <v>0</v>
      </c>
      <c r="H160" s="4">
        <f t="shared" si="43"/>
        <v>0</v>
      </c>
      <c r="I160" s="5">
        <f t="shared" si="44"/>
        <v>0</v>
      </c>
      <c r="J160" s="61">
        <f t="shared" si="45"/>
        <v>0</v>
      </c>
      <c r="K160" s="7">
        <f t="shared" si="51"/>
        <v>0</v>
      </c>
      <c r="L160" s="5">
        <f t="shared" si="46"/>
        <v>0</v>
      </c>
      <c r="M160" s="6">
        <f t="shared" si="47"/>
        <v>0</v>
      </c>
      <c r="O160">
        <f t="shared" si="48"/>
        <v>0</v>
      </c>
      <c r="P160">
        <f t="shared" si="49"/>
        <v>0</v>
      </c>
    </row>
    <row r="161" spans="1:16" ht="13.5" thickBot="1">
      <c r="A161" s="3">
        <f t="shared" si="50"/>
        <v>137</v>
      </c>
      <c r="B161" s="3"/>
      <c r="C161" s="12"/>
      <c r="D161" s="43"/>
      <c r="E161" s="42">
        <f aca="true" t="shared" si="52" ref="E161:E192">IF(AND(D161="",C161&lt;&gt;""),$J$16,0)</f>
        <v>0</v>
      </c>
      <c r="F161" s="3"/>
      <c r="G161" s="4">
        <f t="shared" si="42"/>
        <v>0</v>
      </c>
      <c r="H161" s="4">
        <f t="shared" si="43"/>
        <v>0</v>
      </c>
      <c r="I161" s="5">
        <f t="shared" si="44"/>
        <v>0</v>
      </c>
      <c r="J161" s="61">
        <f t="shared" si="45"/>
        <v>0</v>
      </c>
      <c r="K161" s="7">
        <f t="shared" si="51"/>
        <v>0</v>
      </c>
      <c r="L161" s="5">
        <f t="shared" si="46"/>
        <v>0</v>
      </c>
      <c r="M161" s="6">
        <f t="shared" si="47"/>
        <v>0</v>
      </c>
      <c r="O161">
        <f t="shared" si="48"/>
        <v>0</v>
      </c>
      <c r="P161">
        <f t="shared" si="49"/>
        <v>0</v>
      </c>
    </row>
    <row r="162" spans="1:16" ht="13.5" thickBot="1">
      <c r="A162" s="3">
        <f t="shared" si="50"/>
        <v>138</v>
      </c>
      <c r="B162" s="3"/>
      <c r="C162" s="12"/>
      <c r="D162" s="43"/>
      <c r="E162" s="42">
        <f t="shared" si="52"/>
        <v>0</v>
      </c>
      <c r="F162" s="3"/>
      <c r="G162" s="4">
        <f t="shared" si="42"/>
        <v>0</v>
      </c>
      <c r="H162" s="4">
        <f t="shared" si="43"/>
        <v>0</v>
      </c>
      <c r="I162" s="5">
        <f t="shared" si="44"/>
        <v>0</v>
      </c>
      <c r="J162" s="61">
        <f t="shared" si="45"/>
        <v>0</v>
      </c>
      <c r="K162" s="7">
        <f t="shared" si="51"/>
        <v>0</v>
      </c>
      <c r="L162" s="5">
        <f t="shared" si="46"/>
        <v>0</v>
      </c>
      <c r="M162" s="6">
        <f t="shared" si="47"/>
        <v>0</v>
      </c>
      <c r="O162">
        <f t="shared" si="48"/>
        <v>0</v>
      </c>
      <c r="P162">
        <f t="shared" si="49"/>
        <v>0</v>
      </c>
    </row>
    <row r="163" spans="1:16" ht="13.5" thickBot="1">
      <c r="A163" s="3">
        <f t="shared" si="50"/>
        <v>139</v>
      </c>
      <c r="B163" s="3"/>
      <c r="C163" s="12"/>
      <c r="D163" s="43"/>
      <c r="E163" s="42">
        <f t="shared" si="52"/>
        <v>0</v>
      </c>
      <c r="F163" s="3"/>
      <c r="G163" s="4">
        <f t="shared" si="42"/>
        <v>0</v>
      </c>
      <c r="H163" s="4">
        <f t="shared" si="43"/>
        <v>0</v>
      </c>
      <c r="I163" s="5">
        <f t="shared" si="44"/>
        <v>0</v>
      </c>
      <c r="J163" s="61">
        <f t="shared" si="45"/>
        <v>0</v>
      </c>
      <c r="K163" s="7">
        <f t="shared" si="51"/>
        <v>0</v>
      </c>
      <c r="L163" s="5">
        <f t="shared" si="46"/>
        <v>0</v>
      </c>
      <c r="M163" s="6">
        <f t="shared" si="47"/>
        <v>0</v>
      </c>
      <c r="O163">
        <f t="shared" si="48"/>
        <v>0</v>
      </c>
      <c r="P163">
        <f t="shared" si="49"/>
        <v>0</v>
      </c>
    </row>
    <row r="164" spans="1:16" ht="13.5" thickBot="1">
      <c r="A164" s="3">
        <f t="shared" si="50"/>
        <v>140</v>
      </c>
      <c r="B164" s="3"/>
      <c r="C164" s="12"/>
      <c r="D164" s="43"/>
      <c r="E164" s="42">
        <f t="shared" si="52"/>
        <v>0</v>
      </c>
      <c r="F164" s="3"/>
      <c r="G164" s="4">
        <f t="shared" si="42"/>
        <v>0</v>
      </c>
      <c r="H164" s="4">
        <f t="shared" si="43"/>
        <v>0</v>
      </c>
      <c r="I164" s="5">
        <f t="shared" si="44"/>
        <v>0</v>
      </c>
      <c r="J164" s="61">
        <f t="shared" si="45"/>
        <v>0</v>
      </c>
      <c r="K164" s="7">
        <f t="shared" si="51"/>
        <v>0</v>
      </c>
      <c r="L164" s="5">
        <f t="shared" si="46"/>
        <v>0</v>
      </c>
      <c r="M164" s="6">
        <f t="shared" si="47"/>
        <v>0</v>
      </c>
      <c r="O164">
        <f t="shared" si="48"/>
        <v>0</v>
      </c>
      <c r="P164">
        <f t="shared" si="49"/>
        <v>0</v>
      </c>
    </row>
    <row r="165" spans="1:16" ht="13.5" thickBot="1">
      <c r="A165" s="3">
        <f t="shared" si="50"/>
        <v>141</v>
      </c>
      <c r="B165" s="3"/>
      <c r="C165" s="12"/>
      <c r="D165" s="43"/>
      <c r="E165" s="42">
        <f t="shared" si="52"/>
        <v>0</v>
      </c>
      <c r="F165" s="3"/>
      <c r="G165" s="4">
        <f t="shared" si="42"/>
        <v>0</v>
      </c>
      <c r="H165" s="4">
        <f t="shared" si="43"/>
        <v>0</v>
      </c>
      <c r="I165" s="5">
        <f t="shared" si="44"/>
        <v>0</v>
      </c>
      <c r="J165" s="61">
        <f t="shared" si="45"/>
        <v>0</v>
      </c>
      <c r="K165" s="7">
        <f t="shared" si="51"/>
        <v>0</v>
      </c>
      <c r="L165" s="5">
        <f t="shared" si="46"/>
        <v>0</v>
      </c>
      <c r="M165" s="6">
        <f t="shared" si="47"/>
        <v>0</v>
      </c>
      <c r="O165">
        <f t="shared" si="48"/>
        <v>0</v>
      </c>
      <c r="P165">
        <f t="shared" si="49"/>
        <v>0</v>
      </c>
    </row>
    <row r="166" spans="1:16" ht="13.5" thickBot="1">
      <c r="A166" s="3">
        <f t="shared" si="50"/>
        <v>142</v>
      </c>
      <c r="B166" s="3"/>
      <c r="C166" s="12"/>
      <c r="D166" s="43"/>
      <c r="E166" s="42">
        <f t="shared" si="52"/>
        <v>0</v>
      </c>
      <c r="F166" s="3"/>
      <c r="G166" s="4">
        <f t="shared" si="42"/>
        <v>0</v>
      </c>
      <c r="H166" s="4">
        <f t="shared" si="43"/>
        <v>0</v>
      </c>
      <c r="I166" s="5">
        <f t="shared" si="44"/>
        <v>0</v>
      </c>
      <c r="J166" s="61">
        <f t="shared" si="45"/>
        <v>0</v>
      </c>
      <c r="K166" s="7">
        <f t="shared" si="51"/>
        <v>0</v>
      </c>
      <c r="L166" s="5">
        <f t="shared" si="46"/>
        <v>0</v>
      </c>
      <c r="M166" s="6">
        <f t="shared" si="47"/>
        <v>0</v>
      </c>
      <c r="O166">
        <f t="shared" si="48"/>
        <v>0</v>
      </c>
      <c r="P166">
        <f t="shared" si="49"/>
        <v>0</v>
      </c>
    </row>
    <row r="167" spans="1:16" ht="13.5" thickBot="1">
      <c r="A167" s="3">
        <f t="shared" si="50"/>
        <v>143</v>
      </c>
      <c r="B167" s="3"/>
      <c r="C167" s="12"/>
      <c r="D167" s="43"/>
      <c r="E167" s="42">
        <f t="shared" si="52"/>
        <v>0</v>
      </c>
      <c r="F167" s="3"/>
      <c r="G167" s="4">
        <f t="shared" si="42"/>
        <v>0</v>
      </c>
      <c r="H167" s="4">
        <f t="shared" si="43"/>
        <v>0</v>
      </c>
      <c r="I167" s="5">
        <f t="shared" si="44"/>
        <v>0</v>
      </c>
      <c r="J167" s="61">
        <f t="shared" si="45"/>
        <v>0</v>
      </c>
      <c r="K167" s="7">
        <f t="shared" si="51"/>
        <v>0</v>
      </c>
      <c r="L167" s="5">
        <f t="shared" si="46"/>
        <v>0</v>
      </c>
      <c r="M167" s="6">
        <f t="shared" si="47"/>
        <v>0</v>
      </c>
      <c r="O167">
        <f t="shared" si="48"/>
        <v>0</v>
      </c>
      <c r="P167">
        <f t="shared" si="49"/>
        <v>0</v>
      </c>
    </row>
    <row r="168" spans="1:16" ht="13.5" thickBot="1">
      <c r="A168" s="3">
        <f t="shared" si="50"/>
        <v>144</v>
      </c>
      <c r="B168" s="3"/>
      <c r="C168" s="12"/>
      <c r="D168" s="43"/>
      <c r="E168" s="42">
        <f t="shared" si="52"/>
        <v>0</v>
      </c>
      <c r="F168" s="3"/>
      <c r="G168" s="4">
        <f t="shared" si="42"/>
        <v>0</v>
      </c>
      <c r="H168" s="4">
        <f t="shared" si="43"/>
        <v>0</v>
      </c>
      <c r="I168" s="5">
        <f t="shared" si="44"/>
        <v>0</v>
      </c>
      <c r="J168" s="61">
        <f t="shared" si="45"/>
        <v>0</v>
      </c>
      <c r="K168" s="7">
        <f t="shared" si="51"/>
        <v>0</v>
      </c>
      <c r="L168" s="5">
        <f t="shared" si="46"/>
        <v>0</v>
      </c>
      <c r="M168" s="6">
        <f t="shared" si="47"/>
        <v>0</v>
      </c>
      <c r="O168">
        <f t="shared" si="48"/>
        <v>0</v>
      </c>
      <c r="P168">
        <f t="shared" si="49"/>
        <v>0</v>
      </c>
    </row>
    <row r="169" spans="1:16" ht="13.5" thickBot="1">
      <c r="A169" s="3">
        <f t="shared" si="50"/>
        <v>145</v>
      </c>
      <c r="B169" s="3"/>
      <c r="C169" s="12"/>
      <c r="D169" s="43"/>
      <c r="E169" s="42">
        <f t="shared" si="52"/>
        <v>0</v>
      </c>
      <c r="F169" s="3"/>
      <c r="G169" s="4">
        <f t="shared" si="42"/>
        <v>0</v>
      </c>
      <c r="H169" s="4">
        <f t="shared" si="43"/>
        <v>0</v>
      </c>
      <c r="I169" s="5">
        <f t="shared" si="44"/>
        <v>0</v>
      </c>
      <c r="J169" s="61">
        <f t="shared" si="45"/>
        <v>0</v>
      </c>
      <c r="K169" s="7">
        <f t="shared" si="51"/>
        <v>0</v>
      </c>
      <c r="L169" s="5">
        <f t="shared" si="46"/>
        <v>0</v>
      </c>
      <c r="M169" s="6">
        <f t="shared" si="47"/>
        <v>0</v>
      </c>
      <c r="O169">
        <f t="shared" si="48"/>
        <v>0</v>
      </c>
      <c r="P169">
        <f t="shared" si="49"/>
        <v>0</v>
      </c>
    </row>
    <row r="170" spans="1:16" ht="13.5" thickBot="1">
      <c r="A170" s="3">
        <f t="shared" si="50"/>
        <v>146</v>
      </c>
      <c r="B170" s="3"/>
      <c r="C170" s="12"/>
      <c r="D170" s="43"/>
      <c r="E170" s="42">
        <f t="shared" si="52"/>
        <v>0</v>
      </c>
      <c r="F170" s="3"/>
      <c r="G170" s="4">
        <f t="shared" si="42"/>
        <v>0</v>
      </c>
      <c r="H170" s="4">
        <f t="shared" si="43"/>
        <v>0</v>
      </c>
      <c r="I170" s="5">
        <f t="shared" si="44"/>
        <v>0</v>
      </c>
      <c r="J170" s="61">
        <f t="shared" si="45"/>
        <v>0</v>
      </c>
      <c r="K170" s="7">
        <f t="shared" si="51"/>
        <v>0</v>
      </c>
      <c r="L170" s="5">
        <f t="shared" si="46"/>
        <v>0</v>
      </c>
      <c r="M170" s="6">
        <f t="shared" si="47"/>
        <v>0</v>
      </c>
      <c r="O170">
        <f t="shared" si="48"/>
        <v>0</v>
      </c>
      <c r="P170">
        <f t="shared" si="49"/>
        <v>0</v>
      </c>
    </row>
    <row r="171" spans="1:16" ht="13.5" thickBot="1">
      <c r="A171" s="3">
        <f t="shared" si="50"/>
        <v>147</v>
      </c>
      <c r="B171" s="3"/>
      <c r="C171" s="12"/>
      <c r="D171" s="43"/>
      <c r="E171" s="42">
        <f t="shared" si="52"/>
        <v>0</v>
      </c>
      <c r="F171" s="3"/>
      <c r="G171" s="4">
        <f t="shared" si="42"/>
        <v>0</v>
      </c>
      <c r="H171" s="4">
        <f t="shared" si="43"/>
        <v>0</v>
      </c>
      <c r="I171" s="5">
        <f t="shared" si="44"/>
        <v>0</v>
      </c>
      <c r="J171" s="61">
        <f t="shared" si="45"/>
        <v>0</v>
      </c>
      <c r="K171" s="7">
        <f t="shared" si="51"/>
        <v>0</v>
      </c>
      <c r="L171" s="5">
        <f t="shared" si="46"/>
        <v>0</v>
      </c>
      <c r="M171" s="6">
        <f t="shared" si="47"/>
        <v>0</v>
      </c>
      <c r="O171">
        <f t="shared" si="48"/>
        <v>0</v>
      </c>
      <c r="P171">
        <f t="shared" si="49"/>
        <v>0</v>
      </c>
    </row>
    <row r="172" spans="1:16" ht="13.5" thickBot="1">
      <c r="A172" s="3">
        <f t="shared" si="50"/>
        <v>148</v>
      </c>
      <c r="B172" s="3"/>
      <c r="C172" s="12"/>
      <c r="D172" s="43"/>
      <c r="E172" s="42">
        <f t="shared" si="52"/>
        <v>0</v>
      </c>
      <c r="F172" s="3"/>
      <c r="G172" s="4">
        <f t="shared" si="42"/>
        <v>0</v>
      </c>
      <c r="H172" s="4">
        <f t="shared" si="43"/>
        <v>0</v>
      </c>
      <c r="I172" s="5">
        <f t="shared" si="44"/>
        <v>0</v>
      </c>
      <c r="J172" s="61">
        <f t="shared" si="45"/>
        <v>0</v>
      </c>
      <c r="K172" s="7">
        <f t="shared" si="51"/>
        <v>0</v>
      </c>
      <c r="L172" s="5">
        <f t="shared" si="46"/>
        <v>0</v>
      </c>
      <c r="M172" s="6">
        <f t="shared" si="47"/>
        <v>0</v>
      </c>
      <c r="O172">
        <f t="shared" si="48"/>
        <v>0</v>
      </c>
      <c r="P172">
        <f t="shared" si="49"/>
        <v>0</v>
      </c>
    </row>
    <row r="173" spans="1:16" ht="13.5" thickBot="1">
      <c r="A173" s="3">
        <f t="shared" si="50"/>
        <v>149</v>
      </c>
      <c r="B173" s="3"/>
      <c r="C173" s="12"/>
      <c r="D173" s="43"/>
      <c r="E173" s="42">
        <f t="shared" si="52"/>
        <v>0</v>
      </c>
      <c r="F173" s="3"/>
      <c r="G173" s="4">
        <f t="shared" si="42"/>
        <v>0</v>
      </c>
      <c r="H173" s="4">
        <f t="shared" si="43"/>
        <v>0</v>
      </c>
      <c r="I173" s="5">
        <f t="shared" si="44"/>
        <v>0</v>
      </c>
      <c r="J173" s="61">
        <f t="shared" si="45"/>
        <v>0</v>
      </c>
      <c r="K173" s="7">
        <f t="shared" si="51"/>
        <v>0</v>
      </c>
      <c r="L173" s="5">
        <f t="shared" si="46"/>
        <v>0</v>
      </c>
      <c r="M173" s="6">
        <f t="shared" si="47"/>
        <v>0</v>
      </c>
      <c r="O173">
        <f t="shared" si="48"/>
        <v>0</v>
      </c>
      <c r="P173">
        <f t="shared" si="49"/>
        <v>0</v>
      </c>
    </row>
    <row r="174" spans="1:16" ht="13.5" thickBot="1">
      <c r="A174" s="3">
        <f t="shared" si="50"/>
        <v>150</v>
      </c>
      <c r="B174" s="3"/>
      <c r="C174" s="12"/>
      <c r="D174" s="43"/>
      <c r="E174" s="42">
        <f t="shared" si="52"/>
        <v>0</v>
      </c>
      <c r="F174" s="3"/>
      <c r="G174" s="4">
        <f t="shared" si="42"/>
        <v>0</v>
      </c>
      <c r="H174" s="4">
        <f t="shared" si="43"/>
        <v>0</v>
      </c>
      <c r="I174" s="5">
        <f t="shared" si="44"/>
        <v>0</v>
      </c>
      <c r="J174" s="61">
        <f t="shared" si="45"/>
        <v>0</v>
      </c>
      <c r="K174" s="7">
        <f t="shared" si="51"/>
        <v>0</v>
      </c>
      <c r="L174" s="5">
        <f t="shared" si="46"/>
        <v>0</v>
      </c>
      <c r="M174" s="6">
        <f t="shared" si="47"/>
        <v>0</v>
      </c>
      <c r="O174">
        <f t="shared" si="48"/>
        <v>0</v>
      </c>
      <c r="P174">
        <f t="shared" si="49"/>
        <v>0</v>
      </c>
    </row>
    <row r="175" spans="1:16" ht="13.5" thickBot="1">
      <c r="A175" s="3">
        <f t="shared" si="50"/>
        <v>151</v>
      </c>
      <c r="B175" s="3"/>
      <c r="C175" s="12"/>
      <c r="D175" s="43"/>
      <c r="E175" s="42">
        <f t="shared" si="52"/>
        <v>0</v>
      </c>
      <c r="F175" s="3"/>
      <c r="G175" s="4">
        <f t="shared" si="42"/>
        <v>0</v>
      </c>
      <c r="H175" s="4">
        <f t="shared" si="43"/>
        <v>0</v>
      </c>
      <c r="I175" s="5">
        <f t="shared" si="44"/>
        <v>0</v>
      </c>
      <c r="J175" s="61">
        <f t="shared" si="45"/>
        <v>0</v>
      </c>
      <c r="K175" s="7">
        <f t="shared" si="51"/>
        <v>0</v>
      </c>
      <c r="L175" s="5">
        <f t="shared" si="46"/>
        <v>0</v>
      </c>
      <c r="M175" s="6">
        <f t="shared" si="47"/>
        <v>0</v>
      </c>
      <c r="O175">
        <f t="shared" si="48"/>
        <v>0</v>
      </c>
      <c r="P175">
        <f t="shared" si="49"/>
        <v>0</v>
      </c>
    </row>
    <row r="176" spans="1:16" ht="13.5" thickBot="1">
      <c r="A176" s="3">
        <f t="shared" si="50"/>
        <v>152</v>
      </c>
      <c r="B176" s="3"/>
      <c r="C176" s="12"/>
      <c r="D176" s="43"/>
      <c r="E176" s="42">
        <f t="shared" si="52"/>
        <v>0</v>
      </c>
      <c r="F176" s="3"/>
      <c r="G176" s="4">
        <f t="shared" si="42"/>
        <v>0</v>
      </c>
      <c r="H176" s="4">
        <f t="shared" si="43"/>
        <v>0</v>
      </c>
      <c r="I176" s="5">
        <f t="shared" si="44"/>
        <v>0</v>
      </c>
      <c r="J176" s="61">
        <f t="shared" si="45"/>
        <v>0</v>
      </c>
      <c r="K176" s="7">
        <f t="shared" si="51"/>
        <v>0</v>
      </c>
      <c r="L176" s="5">
        <f t="shared" si="46"/>
        <v>0</v>
      </c>
      <c r="M176" s="6">
        <f t="shared" si="47"/>
        <v>0</v>
      </c>
      <c r="O176">
        <f t="shared" si="48"/>
        <v>0</v>
      </c>
      <c r="P176">
        <f t="shared" si="49"/>
        <v>0</v>
      </c>
    </row>
    <row r="177" spans="1:16" ht="13.5" thickBot="1">
      <c r="A177" s="3">
        <f t="shared" si="50"/>
        <v>153</v>
      </c>
      <c r="B177" s="3"/>
      <c r="C177" s="12"/>
      <c r="D177" s="43"/>
      <c r="E177" s="42">
        <f t="shared" si="52"/>
        <v>0</v>
      </c>
      <c r="F177" s="3"/>
      <c r="G177" s="4">
        <f t="shared" si="42"/>
        <v>0</v>
      </c>
      <c r="H177" s="4">
        <f t="shared" si="43"/>
        <v>0</v>
      </c>
      <c r="I177" s="5">
        <f t="shared" si="44"/>
        <v>0</v>
      </c>
      <c r="J177" s="61">
        <f t="shared" si="45"/>
        <v>0</v>
      </c>
      <c r="K177" s="7">
        <f t="shared" si="51"/>
        <v>0</v>
      </c>
      <c r="L177" s="5">
        <f t="shared" si="46"/>
        <v>0</v>
      </c>
      <c r="M177" s="6">
        <f t="shared" si="47"/>
        <v>0</v>
      </c>
      <c r="O177">
        <f t="shared" si="48"/>
        <v>0</v>
      </c>
      <c r="P177">
        <f t="shared" si="49"/>
        <v>0</v>
      </c>
    </row>
    <row r="178" spans="1:16" ht="13.5" thickBot="1">
      <c r="A178" s="3">
        <f t="shared" si="50"/>
        <v>154</v>
      </c>
      <c r="B178" s="3"/>
      <c r="C178" s="12"/>
      <c r="D178" s="43"/>
      <c r="E178" s="42">
        <f t="shared" si="52"/>
        <v>0</v>
      </c>
      <c r="F178" s="3"/>
      <c r="G178" s="4">
        <f t="shared" si="42"/>
        <v>0</v>
      </c>
      <c r="H178" s="4">
        <f t="shared" si="43"/>
        <v>0</v>
      </c>
      <c r="I178" s="5">
        <f t="shared" si="44"/>
        <v>0</v>
      </c>
      <c r="J178" s="61">
        <f t="shared" si="45"/>
        <v>0</v>
      </c>
      <c r="K178" s="7">
        <f t="shared" si="51"/>
        <v>0</v>
      </c>
      <c r="L178" s="5">
        <f t="shared" si="46"/>
        <v>0</v>
      </c>
      <c r="M178" s="6">
        <f t="shared" si="47"/>
        <v>0</v>
      </c>
      <c r="O178">
        <f t="shared" si="48"/>
        <v>0</v>
      </c>
      <c r="P178">
        <f t="shared" si="49"/>
        <v>0</v>
      </c>
    </row>
    <row r="179" spans="1:16" ht="13.5" thickBot="1">
      <c r="A179" s="3">
        <f t="shared" si="50"/>
        <v>155</v>
      </c>
      <c r="B179" s="3"/>
      <c r="C179" s="12"/>
      <c r="D179" s="43"/>
      <c r="E179" s="42">
        <f t="shared" si="52"/>
        <v>0</v>
      </c>
      <c r="F179" s="3"/>
      <c r="G179" s="4">
        <f t="shared" si="42"/>
        <v>0</v>
      </c>
      <c r="H179" s="4">
        <f t="shared" si="43"/>
        <v>0</v>
      </c>
      <c r="I179" s="5">
        <f t="shared" si="44"/>
        <v>0</v>
      </c>
      <c r="J179" s="61">
        <f t="shared" si="45"/>
        <v>0</v>
      </c>
      <c r="K179" s="7">
        <f t="shared" si="51"/>
        <v>0</v>
      </c>
      <c r="L179" s="5">
        <f t="shared" si="46"/>
        <v>0</v>
      </c>
      <c r="M179" s="6">
        <f t="shared" si="47"/>
        <v>0</v>
      </c>
      <c r="O179">
        <f t="shared" si="48"/>
        <v>0</v>
      </c>
      <c r="P179">
        <f t="shared" si="49"/>
        <v>0</v>
      </c>
    </row>
    <row r="180" spans="1:16" ht="13.5" thickBot="1">
      <c r="A180" s="3">
        <f t="shared" si="50"/>
        <v>156</v>
      </c>
      <c r="B180" s="3"/>
      <c r="C180" s="12"/>
      <c r="D180" s="43"/>
      <c r="E180" s="42">
        <f t="shared" si="52"/>
        <v>0</v>
      </c>
      <c r="F180" s="3"/>
      <c r="G180" s="4">
        <f t="shared" si="42"/>
        <v>0</v>
      </c>
      <c r="H180" s="4">
        <f t="shared" si="43"/>
        <v>0</v>
      </c>
      <c r="I180" s="5">
        <f t="shared" si="44"/>
        <v>0</v>
      </c>
      <c r="J180" s="61">
        <f t="shared" si="45"/>
        <v>0</v>
      </c>
      <c r="K180" s="7">
        <f t="shared" si="51"/>
        <v>0</v>
      </c>
      <c r="L180" s="5">
        <f t="shared" si="46"/>
        <v>0</v>
      </c>
      <c r="M180" s="6">
        <f t="shared" si="47"/>
        <v>0</v>
      </c>
      <c r="O180">
        <f t="shared" si="48"/>
        <v>0</v>
      </c>
      <c r="P180">
        <f t="shared" si="49"/>
        <v>0</v>
      </c>
    </row>
    <row r="181" spans="1:16" ht="13.5" thickBot="1">
      <c r="A181" s="3">
        <f t="shared" si="50"/>
        <v>157</v>
      </c>
      <c r="B181" s="3"/>
      <c r="C181" s="12"/>
      <c r="D181" s="43"/>
      <c r="E181" s="42">
        <f t="shared" si="52"/>
        <v>0</v>
      </c>
      <c r="F181" s="3"/>
      <c r="G181" s="4">
        <f t="shared" si="42"/>
        <v>0</v>
      </c>
      <c r="H181" s="4">
        <f t="shared" si="43"/>
        <v>0</v>
      </c>
      <c r="I181" s="5">
        <f t="shared" si="44"/>
        <v>0</v>
      </c>
      <c r="J181" s="61">
        <f t="shared" si="45"/>
        <v>0</v>
      </c>
      <c r="K181" s="7">
        <f t="shared" si="51"/>
        <v>0</v>
      </c>
      <c r="L181" s="5">
        <f t="shared" si="46"/>
        <v>0</v>
      </c>
      <c r="M181" s="6">
        <f t="shared" si="47"/>
        <v>0</v>
      </c>
      <c r="O181">
        <f t="shared" si="48"/>
        <v>0</v>
      </c>
      <c r="P181">
        <f t="shared" si="49"/>
        <v>0</v>
      </c>
    </row>
    <row r="182" spans="1:16" ht="13.5" thickBot="1">
      <c r="A182" s="3">
        <f t="shared" si="50"/>
        <v>158</v>
      </c>
      <c r="B182" s="3"/>
      <c r="C182" s="12"/>
      <c r="D182" s="43"/>
      <c r="E182" s="42">
        <f t="shared" si="52"/>
        <v>0</v>
      </c>
      <c r="F182" s="3"/>
      <c r="G182" s="4">
        <f t="shared" si="42"/>
        <v>0</v>
      </c>
      <c r="H182" s="4">
        <f t="shared" si="43"/>
        <v>0</v>
      </c>
      <c r="I182" s="5">
        <f t="shared" si="44"/>
        <v>0</v>
      </c>
      <c r="J182" s="61">
        <f t="shared" si="45"/>
        <v>0</v>
      </c>
      <c r="K182" s="7">
        <f t="shared" si="51"/>
        <v>0</v>
      </c>
      <c r="L182" s="5">
        <f t="shared" si="46"/>
        <v>0</v>
      </c>
      <c r="M182" s="6">
        <f t="shared" si="47"/>
        <v>0</v>
      </c>
      <c r="O182">
        <f t="shared" si="48"/>
        <v>0</v>
      </c>
      <c r="P182">
        <f t="shared" si="49"/>
        <v>0</v>
      </c>
    </row>
    <row r="183" spans="1:16" ht="13.5" thickBot="1">
      <c r="A183" s="3">
        <f t="shared" si="50"/>
        <v>159</v>
      </c>
      <c r="B183" s="3"/>
      <c r="C183" s="12"/>
      <c r="D183" s="43"/>
      <c r="E183" s="42">
        <f t="shared" si="52"/>
        <v>0</v>
      </c>
      <c r="F183" s="3"/>
      <c r="G183" s="4">
        <f t="shared" si="42"/>
        <v>0</v>
      </c>
      <c r="H183" s="4">
        <f t="shared" si="43"/>
        <v>0</v>
      </c>
      <c r="I183" s="5">
        <f t="shared" si="44"/>
        <v>0</v>
      </c>
      <c r="J183" s="61">
        <f t="shared" si="45"/>
        <v>0</v>
      </c>
      <c r="K183" s="7">
        <f t="shared" si="51"/>
        <v>0</v>
      </c>
      <c r="L183" s="5">
        <f t="shared" si="46"/>
        <v>0</v>
      </c>
      <c r="M183" s="6">
        <f t="shared" si="47"/>
        <v>0</v>
      </c>
      <c r="O183">
        <f t="shared" si="48"/>
        <v>0</v>
      </c>
      <c r="P183">
        <f t="shared" si="49"/>
        <v>0</v>
      </c>
    </row>
    <row r="184" spans="1:16" ht="13.5" thickBot="1">
      <c r="A184" s="3">
        <f t="shared" si="50"/>
        <v>160</v>
      </c>
      <c r="B184" s="3"/>
      <c r="C184" s="12"/>
      <c r="D184" s="43"/>
      <c r="E184" s="42">
        <f t="shared" si="52"/>
        <v>0</v>
      </c>
      <c r="F184" s="3"/>
      <c r="G184" s="4">
        <f t="shared" si="42"/>
        <v>0</v>
      </c>
      <c r="H184" s="4">
        <f t="shared" si="43"/>
        <v>0</v>
      </c>
      <c r="I184" s="5">
        <f t="shared" si="44"/>
        <v>0</v>
      </c>
      <c r="J184" s="61">
        <f t="shared" si="45"/>
        <v>0</v>
      </c>
      <c r="K184" s="7">
        <f t="shared" si="51"/>
        <v>0</v>
      </c>
      <c r="L184" s="5">
        <f t="shared" si="46"/>
        <v>0</v>
      </c>
      <c r="M184" s="6">
        <f t="shared" si="47"/>
        <v>0</v>
      </c>
      <c r="O184">
        <f t="shared" si="48"/>
        <v>0</v>
      </c>
      <c r="P184">
        <f t="shared" si="49"/>
        <v>0</v>
      </c>
    </row>
    <row r="185" spans="1:16" ht="13.5" thickBot="1">
      <c r="A185" s="3">
        <f t="shared" si="50"/>
        <v>161</v>
      </c>
      <c r="B185" s="3"/>
      <c r="C185" s="12"/>
      <c r="D185" s="43"/>
      <c r="E185" s="42">
        <f t="shared" si="52"/>
        <v>0</v>
      </c>
      <c r="F185" s="3"/>
      <c r="G185" s="4">
        <f aca="true" t="shared" si="53" ref="G185:G204">(D185+E185)/$J$19</f>
        <v>0</v>
      </c>
      <c r="H185" s="4">
        <f aca="true" t="shared" si="54" ref="H185:H204">G185/2.54</f>
        <v>0</v>
      </c>
      <c r="I185" s="5">
        <f aca="true" t="shared" si="55" ref="I185:I204">(G185/$J$13)</f>
        <v>0</v>
      </c>
      <c r="J185" s="61">
        <f aca="true" t="shared" si="56" ref="J185:J204">IF(C185&gt;0,I185-1,0)</f>
        <v>0</v>
      </c>
      <c r="K185" s="7">
        <f t="shared" si="51"/>
        <v>0</v>
      </c>
      <c r="L185" s="5">
        <f aca="true" t="shared" si="57" ref="L185:L204">(K185/K$206)</f>
        <v>0</v>
      </c>
      <c r="M185" s="6">
        <f aca="true" t="shared" si="58" ref="M185:M204">L185*I185</f>
        <v>0</v>
      </c>
      <c r="O185">
        <f aca="true" t="shared" si="59" ref="O185:O204">(D185+E185)*C185</f>
        <v>0</v>
      </c>
      <c r="P185">
        <f aca="true" t="shared" si="60" ref="P185:P204">C185*ABS(D185-O$207)</f>
        <v>0</v>
      </c>
    </row>
    <row r="186" spans="1:16" ht="13.5" thickBot="1">
      <c r="A186" s="3">
        <f aca="true" t="shared" si="61" ref="A186:A204">A185+1</f>
        <v>162</v>
      </c>
      <c r="B186" s="3"/>
      <c r="C186" s="12"/>
      <c r="D186" s="43"/>
      <c r="E186" s="42">
        <f t="shared" si="52"/>
        <v>0</v>
      </c>
      <c r="F186" s="3"/>
      <c r="G186" s="4">
        <f t="shared" si="53"/>
        <v>0</v>
      </c>
      <c r="H186" s="4">
        <f t="shared" si="54"/>
        <v>0</v>
      </c>
      <c r="I186" s="5">
        <f t="shared" si="55"/>
        <v>0</v>
      </c>
      <c r="J186" s="61">
        <f t="shared" si="56"/>
        <v>0</v>
      </c>
      <c r="K186" s="7">
        <f aca="true" t="shared" si="62" ref="K186:K204">IF(C186&gt;0,(((C186+(D$15/2))^2*3.1416)/43560)-(((C185+(D$15/2))^2*3.1416)/43560),0)</f>
        <v>0</v>
      </c>
      <c r="L186" s="5">
        <f t="shared" si="57"/>
        <v>0</v>
      </c>
      <c r="M186" s="6">
        <f t="shared" si="58"/>
        <v>0</v>
      </c>
      <c r="O186">
        <f t="shared" si="59"/>
        <v>0</v>
      </c>
      <c r="P186">
        <f t="shared" si="60"/>
        <v>0</v>
      </c>
    </row>
    <row r="187" spans="1:16" ht="13.5" thickBot="1">
      <c r="A187" s="3">
        <f t="shared" si="61"/>
        <v>163</v>
      </c>
      <c r="B187" s="3"/>
      <c r="C187" s="12"/>
      <c r="D187" s="43"/>
      <c r="E187" s="42">
        <f t="shared" si="52"/>
        <v>0</v>
      </c>
      <c r="F187" s="3"/>
      <c r="G187" s="4">
        <f t="shared" si="53"/>
        <v>0</v>
      </c>
      <c r="H187" s="4">
        <f t="shared" si="54"/>
        <v>0</v>
      </c>
      <c r="I187" s="5">
        <f t="shared" si="55"/>
        <v>0</v>
      </c>
      <c r="J187" s="61">
        <f t="shared" si="56"/>
        <v>0</v>
      </c>
      <c r="K187" s="7">
        <f t="shared" si="62"/>
        <v>0</v>
      </c>
      <c r="L187" s="5">
        <f t="shared" si="57"/>
        <v>0</v>
      </c>
      <c r="M187" s="6">
        <f t="shared" si="58"/>
        <v>0</v>
      </c>
      <c r="O187">
        <f t="shared" si="59"/>
        <v>0</v>
      </c>
      <c r="P187">
        <f t="shared" si="60"/>
        <v>0</v>
      </c>
    </row>
    <row r="188" spans="1:16" ht="13.5" thickBot="1">
      <c r="A188" s="3">
        <f t="shared" si="61"/>
        <v>164</v>
      </c>
      <c r="B188" s="3"/>
      <c r="C188" s="12"/>
      <c r="D188" s="43"/>
      <c r="E188" s="42">
        <f t="shared" si="52"/>
        <v>0</v>
      </c>
      <c r="F188" s="3"/>
      <c r="G188" s="4">
        <f t="shared" si="53"/>
        <v>0</v>
      </c>
      <c r="H188" s="4">
        <f t="shared" si="54"/>
        <v>0</v>
      </c>
      <c r="I188" s="5">
        <f t="shared" si="55"/>
        <v>0</v>
      </c>
      <c r="J188" s="61">
        <f t="shared" si="56"/>
        <v>0</v>
      </c>
      <c r="K188" s="7">
        <f t="shared" si="62"/>
        <v>0</v>
      </c>
      <c r="L188" s="5">
        <f t="shared" si="57"/>
        <v>0</v>
      </c>
      <c r="M188" s="6">
        <f t="shared" si="58"/>
        <v>0</v>
      </c>
      <c r="O188">
        <f t="shared" si="59"/>
        <v>0</v>
      </c>
      <c r="P188">
        <f t="shared" si="60"/>
        <v>0</v>
      </c>
    </row>
    <row r="189" spans="1:16" ht="13.5" thickBot="1">
      <c r="A189" s="3">
        <f t="shared" si="61"/>
        <v>165</v>
      </c>
      <c r="B189" s="3"/>
      <c r="C189" s="12"/>
      <c r="D189" s="43"/>
      <c r="E189" s="42">
        <f t="shared" si="52"/>
        <v>0</v>
      </c>
      <c r="F189" s="3"/>
      <c r="G189" s="4">
        <f t="shared" si="53"/>
        <v>0</v>
      </c>
      <c r="H189" s="4">
        <f t="shared" si="54"/>
        <v>0</v>
      </c>
      <c r="I189" s="5">
        <f t="shared" si="55"/>
        <v>0</v>
      </c>
      <c r="J189" s="61">
        <f t="shared" si="56"/>
        <v>0</v>
      </c>
      <c r="K189" s="7">
        <f t="shared" si="62"/>
        <v>0</v>
      </c>
      <c r="L189" s="5">
        <f t="shared" si="57"/>
        <v>0</v>
      </c>
      <c r="M189" s="6">
        <f t="shared" si="58"/>
        <v>0</v>
      </c>
      <c r="O189">
        <f t="shared" si="59"/>
        <v>0</v>
      </c>
      <c r="P189">
        <f t="shared" si="60"/>
        <v>0</v>
      </c>
    </row>
    <row r="190" spans="1:16" ht="13.5" thickBot="1">
      <c r="A190" s="3">
        <f t="shared" si="61"/>
        <v>166</v>
      </c>
      <c r="B190" s="3"/>
      <c r="C190" s="12"/>
      <c r="D190" s="43"/>
      <c r="E190" s="42">
        <f t="shared" si="52"/>
        <v>0</v>
      </c>
      <c r="F190" s="3"/>
      <c r="G190" s="4">
        <f t="shared" si="53"/>
        <v>0</v>
      </c>
      <c r="H190" s="4">
        <f t="shared" si="54"/>
        <v>0</v>
      </c>
      <c r="I190" s="5">
        <f t="shared" si="55"/>
        <v>0</v>
      </c>
      <c r="J190" s="61">
        <f t="shared" si="56"/>
        <v>0</v>
      </c>
      <c r="K190" s="7">
        <f t="shared" si="62"/>
        <v>0</v>
      </c>
      <c r="L190" s="5">
        <f t="shared" si="57"/>
        <v>0</v>
      </c>
      <c r="M190" s="6">
        <f t="shared" si="58"/>
        <v>0</v>
      </c>
      <c r="O190">
        <f t="shared" si="59"/>
        <v>0</v>
      </c>
      <c r="P190">
        <f t="shared" si="60"/>
        <v>0</v>
      </c>
    </row>
    <row r="191" spans="1:16" ht="13.5" thickBot="1">
      <c r="A191" s="3">
        <f t="shared" si="61"/>
        <v>167</v>
      </c>
      <c r="B191" s="3"/>
      <c r="C191" s="12"/>
      <c r="D191" s="43"/>
      <c r="E191" s="42">
        <f t="shared" si="52"/>
        <v>0</v>
      </c>
      <c r="F191" s="3"/>
      <c r="G191" s="4">
        <f t="shared" si="53"/>
        <v>0</v>
      </c>
      <c r="H191" s="4">
        <f t="shared" si="54"/>
        <v>0</v>
      </c>
      <c r="I191" s="5">
        <f t="shared" si="55"/>
        <v>0</v>
      </c>
      <c r="J191" s="61">
        <f t="shared" si="56"/>
        <v>0</v>
      </c>
      <c r="K191" s="7">
        <f t="shared" si="62"/>
        <v>0</v>
      </c>
      <c r="L191" s="5">
        <f t="shared" si="57"/>
        <v>0</v>
      </c>
      <c r="M191" s="6">
        <f t="shared" si="58"/>
        <v>0</v>
      </c>
      <c r="O191">
        <f t="shared" si="59"/>
        <v>0</v>
      </c>
      <c r="P191">
        <f t="shared" si="60"/>
        <v>0</v>
      </c>
    </row>
    <row r="192" spans="1:16" ht="13.5" thickBot="1">
      <c r="A192" s="3">
        <f t="shared" si="61"/>
        <v>168</v>
      </c>
      <c r="B192" s="3"/>
      <c r="C192" s="12"/>
      <c r="D192" s="43"/>
      <c r="E192" s="42">
        <f t="shared" si="52"/>
        <v>0</v>
      </c>
      <c r="F192" s="3"/>
      <c r="G192" s="4">
        <f t="shared" si="53"/>
        <v>0</v>
      </c>
      <c r="H192" s="4">
        <f t="shared" si="54"/>
        <v>0</v>
      </c>
      <c r="I192" s="5">
        <f t="shared" si="55"/>
        <v>0</v>
      </c>
      <c r="J192" s="61">
        <f t="shared" si="56"/>
        <v>0</v>
      </c>
      <c r="K192" s="7">
        <f t="shared" si="62"/>
        <v>0</v>
      </c>
      <c r="L192" s="5">
        <f t="shared" si="57"/>
        <v>0</v>
      </c>
      <c r="M192" s="6">
        <f t="shared" si="58"/>
        <v>0</v>
      </c>
      <c r="O192">
        <f t="shared" si="59"/>
        <v>0</v>
      </c>
      <c r="P192">
        <f t="shared" si="60"/>
        <v>0</v>
      </c>
    </row>
    <row r="193" spans="1:16" ht="13.5" thickBot="1">
      <c r="A193" s="3">
        <f t="shared" si="61"/>
        <v>169</v>
      </c>
      <c r="B193" s="3"/>
      <c r="C193" s="12"/>
      <c r="D193" s="43"/>
      <c r="E193" s="42">
        <f aca="true" t="shared" si="63" ref="E193:E204">IF(AND(D193="",C193&lt;&gt;""),$J$16,0)</f>
        <v>0</v>
      </c>
      <c r="F193" s="3"/>
      <c r="G193" s="4">
        <f t="shared" si="53"/>
        <v>0</v>
      </c>
      <c r="H193" s="4">
        <f t="shared" si="54"/>
        <v>0</v>
      </c>
      <c r="I193" s="5">
        <f t="shared" si="55"/>
        <v>0</v>
      </c>
      <c r="J193" s="61">
        <f t="shared" si="56"/>
        <v>0</v>
      </c>
      <c r="K193" s="7">
        <f t="shared" si="62"/>
        <v>0</v>
      </c>
      <c r="L193" s="5">
        <f t="shared" si="57"/>
        <v>0</v>
      </c>
      <c r="M193" s="6">
        <f t="shared" si="58"/>
        <v>0</v>
      </c>
      <c r="O193">
        <f t="shared" si="59"/>
        <v>0</v>
      </c>
      <c r="P193">
        <f t="shared" si="60"/>
        <v>0</v>
      </c>
    </row>
    <row r="194" spans="1:16" ht="13.5" thickBot="1">
      <c r="A194" s="3">
        <f t="shared" si="61"/>
        <v>170</v>
      </c>
      <c r="B194" s="3"/>
      <c r="C194" s="12"/>
      <c r="D194" s="43"/>
      <c r="E194" s="42">
        <f t="shared" si="63"/>
        <v>0</v>
      </c>
      <c r="F194" s="3"/>
      <c r="G194" s="4">
        <f t="shared" si="53"/>
        <v>0</v>
      </c>
      <c r="H194" s="4">
        <f t="shared" si="54"/>
        <v>0</v>
      </c>
      <c r="I194" s="5">
        <f t="shared" si="55"/>
        <v>0</v>
      </c>
      <c r="J194" s="61">
        <f t="shared" si="56"/>
        <v>0</v>
      </c>
      <c r="K194" s="7">
        <f t="shared" si="62"/>
        <v>0</v>
      </c>
      <c r="L194" s="5">
        <f t="shared" si="57"/>
        <v>0</v>
      </c>
      <c r="M194" s="6">
        <f t="shared" si="58"/>
        <v>0</v>
      </c>
      <c r="O194">
        <f t="shared" si="59"/>
        <v>0</v>
      </c>
      <c r="P194">
        <f t="shared" si="60"/>
        <v>0</v>
      </c>
    </row>
    <row r="195" spans="1:16" ht="13.5" thickBot="1">
      <c r="A195" s="3">
        <f t="shared" si="61"/>
        <v>171</v>
      </c>
      <c r="B195" s="3"/>
      <c r="C195" s="12"/>
      <c r="D195" s="43"/>
      <c r="E195" s="42">
        <f t="shared" si="63"/>
        <v>0</v>
      </c>
      <c r="F195" s="3"/>
      <c r="G195" s="4">
        <f t="shared" si="53"/>
        <v>0</v>
      </c>
      <c r="H195" s="4">
        <f t="shared" si="54"/>
        <v>0</v>
      </c>
      <c r="I195" s="5">
        <f t="shared" si="55"/>
        <v>0</v>
      </c>
      <c r="J195" s="61">
        <f t="shared" si="56"/>
        <v>0</v>
      </c>
      <c r="K195" s="7">
        <f t="shared" si="62"/>
        <v>0</v>
      </c>
      <c r="L195" s="5">
        <f t="shared" si="57"/>
        <v>0</v>
      </c>
      <c r="M195" s="6">
        <f t="shared" si="58"/>
        <v>0</v>
      </c>
      <c r="O195">
        <f t="shared" si="59"/>
        <v>0</v>
      </c>
      <c r="P195">
        <f t="shared" si="60"/>
        <v>0</v>
      </c>
    </row>
    <row r="196" spans="1:16" ht="13.5" thickBot="1">
      <c r="A196" s="3">
        <f t="shared" si="61"/>
        <v>172</v>
      </c>
      <c r="B196" s="3"/>
      <c r="C196" s="12"/>
      <c r="D196" s="43"/>
      <c r="E196" s="42">
        <f t="shared" si="63"/>
        <v>0</v>
      </c>
      <c r="F196" s="3"/>
      <c r="G196" s="4">
        <f t="shared" si="53"/>
        <v>0</v>
      </c>
      <c r="H196" s="4">
        <f t="shared" si="54"/>
        <v>0</v>
      </c>
      <c r="I196" s="5">
        <f t="shared" si="55"/>
        <v>0</v>
      </c>
      <c r="J196" s="61">
        <f t="shared" si="56"/>
        <v>0</v>
      </c>
      <c r="K196" s="7">
        <f t="shared" si="62"/>
        <v>0</v>
      </c>
      <c r="L196" s="5">
        <f t="shared" si="57"/>
        <v>0</v>
      </c>
      <c r="M196" s="6">
        <f t="shared" si="58"/>
        <v>0</v>
      </c>
      <c r="O196">
        <f t="shared" si="59"/>
        <v>0</v>
      </c>
      <c r="P196">
        <f t="shared" si="60"/>
        <v>0</v>
      </c>
    </row>
    <row r="197" spans="1:16" ht="13.5" thickBot="1">
      <c r="A197" s="3">
        <f t="shared" si="61"/>
        <v>173</v>
      </c>
      <c r="B197" s="3"/>
      <c r="C197" s="12"/>
      <c r="D197" s="43"/>
      <c r="E197" s="42">
        <f t="shared" si="63"/>
        <v>0</v>
      </c>
      <c r="F197" s="3"/>
      <c r="G197" s="4">
        <f t="shared" si="53"/>
        <v>0</v>
      </c>
      <c r="H197" s="4">
        <f t="shared" si="54"/>
        <v>0</v>
      </c>
      <c r="I197" s="5">
        <f t="shared" si="55"/>
        <v>0</v>
      </c>
      <c r="J197" s="61">
        <f t="shared" si="56"/>
        <v>0</v>
      </c>
      <c r="K197" s="7">
        <f t="shared" si="62"/>
        <v>0</v>
      </c>
      <c r="L197" s="5">
        <f t="shared" si="57"/>
        <v>0</v>
      </c>
      <c r="M197" s="6">
        <f t="shared" si="58"/>
        <v>0</v>
      </c>
      <c r="O197">
        <f t="shared" si="59"/>
        <v>0</v>
      </c>
      <c r="P197">
        <f t="shared" si="60"/>
        <v>0</v>
      </c>
    </row>
    <row r="198" spans="1:16" ht="13.5" thickBot="1">
      <c r="A198" s="3">
        <f t="shared" si="61"/>
        <v>174</v>
      </c>
      <c r="B198" s="3"/>
      <c r="C198" s="12"/>
      <c r="D198" s="43"/>
      <c r="E198" s="42">
        <f t="shared" si="63"/>
        <v>0</v>
      </c>
      <c r="F198" s="3"/>
      <c r="G198" s="4">
        <f t="shared" si="53"/>
        <v>0</v>
      </c>
      <c r="H198" s="4">
        <f t="shared" si="54"/>
        <v>0</v>
      </c>
      <c r="I198" s="5">
        <f t="shared" si="55"/>
        <v>0</v>
      </c>
      <c r="J198" s="61">
        <f t="shared" si="56"/>
        <v>0</v>
      </c>
      <c r="K198" s="7">
        <f t="shared" si="62"/>
        <v>0</v>
      </c>
      <c r="L198" s="5">
        <f t="shared" si="57"/>
        <v>0</v>
      </c>
      <c r="M198" s="6">
        <f t="shared" si="58"/>
        <v>0</v>
      </c>
      <c r="O198">
        <f t="shared" si="59"/>
        <v>0</v>
      </c>
      <c r="P198">
        <f t="shared" si="60"/>
        <v>0</v>
      </c>
    </row>
    <row r="199" spans="1:16" ht="13.5" thickBot="1">
      <c r="A199" s="3">
        <f t="shared" si="61"/>
        <v>175</v>
      </c>
      <c r="B199" s="3"/>
      <c r="C199" s="12"/>
      <c r="D199" s="43"/>
      <c r="E199" s="42">
        <f t="shared" si="63"/>
        <v>0</v>
      </c>
      <c r="F199" s="3"/>
      <c r="G199" s="4">
        <f t="shared" si="53"/>
        <v>0</v>
      </c>
      <c r="H199" s="4">
        <f t="shared" si="54"/>
        <v>0</v>
      </c>
      <c r="I199" s="5">
        <f t="shared" si="55"/>
        <v>0</v>
      </c>
      <c r="J199" s="61">
        <f t="shared" si="56"/>
        <v>0</v>
      </c>
      <c r="K199" s="7">
        <f t="shared" si="62"/>
        <v>0</v>
      </c>
      <c r="L199" s="5">
        <f t="shared" si="57"/>
        <v>0</v>
      </c>
      <c r="M199" s="6">
        <f t="shared" si="58"/>
        <v>0</v>
      </c>
      <c r="O199">
        <f t="shared" si="59"/>
        <v>0</v>
      </c>
      <c r="P199">
        <f t="shared" si="60"/>
        <v>0</v>
      </c>
    </row>
    <row r="200" spans="1:16" ht="13.5" thickBot="1">
      <c r="A200" s="3">
        <f t="shared" si="61"/>
        <v>176</v>
      </c>
      <c r="B200" s="3"/>
      <c r="C200" s="12"/>
      <c r="D200" s="43"/>
      <c r="E200" s="42">
        <f t="shared" si="63"/>
        <v>0</v>
      </c>
      <c r="F200" s="3"/>
      <c r="G200" s="4">
        <f t="shared" si="53"/>
        <v>0</v>
      </c>
      <c r="H200" s="4">
        <f t="shared" si="54"/>
        <v>0</v>
      </c>
      <c r="I200" s="5">
        <f t="shared" si="55"/>
        <v>0</v>
      </c>
      <c r="J200" s="61">
        <f t="shared" si="56"/>
        <v>0</v>
      </c>
      <c r="K200" s="7">
        <f t="shared" si="62"/>
        <v>0</v>
      </c>
      <c r="L200" s="5">
        <f t="shared" si="57"/>
        <v>0</v>
      </c>
      <c r="M200" s="6">
        <f t="shared" si="58"/>
        <v>0</v>
      </c>
      <c r="O200">
        <f t="shared" si="59"/>
        <v>0</v>
      </c>
      <c r="P200">
        <f t="shared" si="60"/>
        <v>0</v>
      </c>
    </row>
    <row r="201" spans="1:16" ht="13.5" thickBot="1">
      <c r="A201" s="3">
        <f t="shared" si="61"/>
        <v>177</v>
      </c>
      <c r="B201" s="3"/>
      <c r="C201" s="12"/>
      <c r="D201" s="43"/>
      <c r="E201" s="42">
        <f t="shared" si="63"/>
        <v>0</v>
      </c>
      <c r="F201" s="3"/>
      <c r="G201" s="4">
        <f t="shared" si="53"/>
        <v>0</v>
      </c>
      <c r="H201" s="4">
        <f t="shared" si="54"/>
        <v>0</v>
      </c>
      <c r="I201" s="5">
        <f t="shared" si="55"/>
        <v>0</v>
      </c>
      <c r="J201" s="61">
        <f t="shared" si="56"/>
        <v>0</v>
      </c>
      <c r="K201" s="7">
        <f t="shared" si="62"/>
        <v>0</v>
      </c>
      <c r="L201" s="5">
        <f t="shared" si="57"/>
        <v>0</v>
      </c>
      <c r="M201" s="6">
        <f t="shared" si="58"/>
        <v>0</v>
      </c>
      <c r="O201">
        <f t="shared" si="59"/>
        <v>0</v>
      </c>
      <c r="P201">
        <f t="shared" si="60"/>
        <v>0</v>
      </c>
    </row>
    <row r="202" spans="1:16" ht="13.5" thickBot="1">
      <c r="A202" s="3">
        <f t="shared" si="61"/>
        <v>178</v>
      </c>
      <c r="B202" s="3"/>
      <c r="C202" s="12"/>
      <c r="D202" s="43"/>
      <c r="E202" s="42">
        <f t="shared" si="63"/>
        <v>0</v>
      </c>
      <c r="F202" s="3"/>
      <c r="G202" s="4">
        <f t="shared" si="53"/>
        <v>0</v>
      </c>
      <c r="H202" s="4">
        <f t="shared" si="54"/>
        <v>0</v>
      </c>
      <c r="I202" s="5">
        <f t="shared" si="55"/>
        <v>0</v>
      </c>
      <c r="J202" s="61">
        <f t="shared" si="56"/>
        <v>0</v>
      </c>
      <c r="K202" s="7">
        <f t="shared" si="62"/>
        <v>0</v>
      </c>
      <c r="L202" s="5">
        <f t="shared" si="57"/>
        <v>0</v>
      </c>
      <c r="M202" s="6">
        <f t="shared" si="58"/>
        <v>0</v>
      </c>
      <c r="O202">
        <f t="shared" si="59"/>
        <v>0</v>
      </c>
      <c r="P202">
        <f t="shared" si="60"/>
        <v>0</v>
      </c>
    </row>
    <row r="203" spans="1:16" ht="13.5" thickBot="1">
      <c r="A203" s="3">
        <f t="shared" si="61"/>
        <v>179</v>
      </c>
      <c r="B203" s="3"/>
      <c r="C203" s="12"/>
      <c r="D203" s="43"/>
      <c r="E203" s="42">
        <f t="shared" si="63"/>
        <v>0</v>
      </c>
      <c r="F203" s="3"/>
      <c r="G203" s="4">
        <f t="shared" si="53"/>
        <v>0</v>
      </c>
      <c r="H203" s="4">
        <f t="shared" si="54"/>
        <v>0</v>
      </c>
      <c r="I203" s="5">
        <f t="shared" si="55"/>
        <v>0</v>
      </c>
      <c r="J203" s="61">
        <f t="shared" si="56"/>
        <v>0</v>
      </c>
      <c r="K203" s="7">
        <f t="shared" si="62"/>
        <v>0</v>
      </c>
      <c r="L203" s="5">
        <f t="shared" si="57"/>
        <v>0</v>
      </c>
      <c r="M203" s="6">
        <f t="shared" si="58"/>
        <v>0</v>
      </c>
      <c r="O203">
        <f t="shared" si="59"/>
        <v>0</v>
      </c>
      <c r="P203">
        <f t="shared" si="60"/>
        <v>0</v>
      </c>
    </row>
    <row r="204" spans="1:16" ht="13.5" thickBot="1">
      <c r="A204" s="3">
        <f t="shared" si="61"/>
        <v>180</v>
      </c>
      <c r="B204" s="3"/>
      <c r="C204" s="13"/>
      <c r="D204" s="44"/>
      <c r="E204" s="42">
        <f t="shared" si="63"/>
        <v>0</v>
      </c>
      <c r="F204" s="3"/>
      <c r="G204" s="4">
        <f t="shared" si="53"/>
        <v>0</v>
      </c>
      <c r="H204" s="4">
        <f t="shared" si="54"/>
        <v>0</v>
      </c>
      <c r="I204" s="5">
        <f t="shared" si="55"/>
        <v>0</v>
      </c>
      <c r="J204" s="61">
        <f t="shared" si="56"/>
        <v>0</v>
      </c>
      <c r="K204" s="7">
        <f t="shared" si="62"/>
        <v>0</v>
      </c>
      <c r="L204" s="5">
        <f t="shared" si="57"/>
        <v>0</v>
      </c>
      <c r="M204" s="6">
        <f t="shared" si="58"/>
        <v>0</v>
      </c>
      <c r="N204" s="2"/>
      <c r="O204">
        <f t="shared" si="59"/>
        <v>0</v>
      </c>
      <c r="P204">
        <f t="shared" si="60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33210</v>
      </c>
      <c r="D206" s="3">
        <f>SUM(D25:D204)</f>
        <v>9715</v>
      </c>
      <c r="E206" s="3">
        <f>SUM(E25:E204)</f>
        <v>0</v>
      </c>
      <c r="F206" s="3"/>
      <c r="G206" s="4">
        <f>SUM(G25:G204)</f>
        <v>126.20644068815618</v>
      </c>
      <c r="H206" s="28">
        <f>SUM(H25:H204)</f>
        <v>49.68757507407725</v>
      </c>
      <c r="I206" s="3"/>
      <c r="J206" s="3"/>
      <c r="K206" s="28">
        <f>SUM(K25:K154)</f>
        <v>47.90471212121212</v>
      </c>
      <c r="L206" s="62">
        <f>SUM(L25:L154)</f>
        <v>0.9999999999999999</v>
      </c>
      <c r="M206" s="4">
        <f>SUM(M25:M204)</f>
        <v>1.0798207725552944</v>
      </c>
      <c r="O206">
        <f>SUM(O25:O205)</f>
        <v>4301250</v>
      </c>
      <c r="P206" s="21">
        <f>SUM(P25:P205)</f>
        <v>1079635.1400180669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129.516711833785</v>
      </c>
    </row>
    <row r="208" spans="1:13" ht="12.75">
      <c r="A208" s="71" t="s">
        <v>1</v>
      </c>
      <c r="B208" s="18"/>
      <c r="C208" s="71" t="s">
        <v>2</v>
      </c>
      <c r="D208" s="71" t="s">
        <v>3</v>
      </c>
      <c r="E208" s="35"/>
      <c r="F208" s="18"/>
      <c r="G208" s="71" t="s">
        <v>4</v>
      </c>
      <c r="H208" s="71" t="s">
        <v>5</v>
      </c>
      <c r="I208" s="71" t="s">
        <v>6</v>
      </c>
      <c r="J208" s="71" t="s">
        <v>7</v>
      </c>
      <c r="K208" s="71" t="s">
        <v>8</v>
      </c>
      <c r="L208" s="71" t="s">
        <v>9</v>
      </c>
      <c r="M208" s="71" t="s">
        <v>10</v>
      </c>
    </row>
    <row r="209" spans="1:13" ht="12.75">
      <c r="A209" s="71"/>
      <c r="B209" s="18"/>
      <c r="C209" s="71"/>
      <c r="D209" s="71"/>
      <c r="E209" s="35"/>
      <c r="F209" s="18"/>
      <c r="G209" s="71"/>
      <c r="H209" s="71"/>
      <c r="I209" s="71"/>
      <c r="J209" s="71"/>
      <c r="K209" s="71"/>
      <c r="L209" s="71"/>
      <c r="M209" s="71"/>
    </row>
    <row r="210" spans="1:13" ht="13.5" thickBot="1">
      <c r="A210" s="72"/>
      <c r="B210" s="19"/>
      <c r="C210" s="72"/>
      <c r="D210" s="72"/>
      <c r="E210" s="36"/>
      <c r="F210" s="19"/>
      <c r="G210" s="72"/>
      <c r="H210" s="72"/>
      <c r="I210" s="72"/>
      <c r="J210" s="72"/>
      <c r="K210" s="72"/>
      <c r="L210" s="72"/>
      <c r="M210" s="72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53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80.55029151076224</v>
      </c>
    </row>
    <row r="4" spans="1:12" ht="13.5" thickBot="1">
      <c r="A4" t="s">
        <v>0</v>
      </c>
      <c r="C4" s="15" t="s">
        <v>48</v>
      </c>
      <c r="D4" s="16"/>
      <c r="E4" s="16"/>
      <c r="F4" s="17"/>
      <c r="G4" s="63" t="s">
        <v>44</v>
      </c>
      <c r="H4" s="64"/>
      <c r="I4" s="64"/>
      <c r="J4" s="64"/>
      <c r="K4" s="64"/>
      <c r="L4" s="65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-0.343082905023529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51</v>
      </c>
      <c r="M7" s="14"/>
    </row>
    <row r="8" spans="2:13" ht="13.5" thickBot="1">
      <c r="B8" s="14" t="s">
        <v>28</v>
      </c>
      <c r="C8" s="49">
        <v>19.4</v>
      </c>
      <c r="D8" s="30"/>
      <c r="E8" s="30"/>
      <c r="F8" s="30"/>
      <c r="G8" s="30"/>
      <c r="H8" s="31" t="s">
        <v>31</v>
      </c>
      <c r="J8" s="49" t="s">
        <v>52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12</v>
      </c>
      <c r="J11" s="38" t="s">
        <v>46</v>
      </c>
      <c r="K11" s="60">
        <f>(60/H12)</f>
        <v>3.284585474882355</v>
      </c>
      <c r="M11" s="14"/>
    </row>
    <row r="12" spans="2:13" ht="12.75">
      <c r="B12" s="38" t="s">
        <v>36</v>
      </c>
      <c r="H12" s="48">
        <f>(H11/J14)</f>
        <v>18.26714526348231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1.6685694212402362</v>
      </c>
      <c r="Q13" s="38"/>
    </row>
    <row r="14" spans="3:17" ht="13.5" thickBot="1">
      <c r="C14" s="14" t="s">
        <v>22</v>
      </c>
      <c r="D14" s="49">
        <v>770</v>
      </c>
      <c r="E14" s="30"/>
      <c r="H14" s="14" t="s">
        <v>17</v>
      </c>
      <c r="J14" s="56">
        <f>(J13/2.54)</f>
        <v>0.656917094976471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120.97402597402598</v>
      </c>
    </row>
    <row r="17" spans="3:10" ht="12.75">
      <c r="C17" s="14" t="s">
        <v>37</v>
      </c>
      <c r="D17" s="47">
        <v>77</v>
      </c>
      <c r="E17" s="30"/>
      <c r="H17" s="27" t="s">
        <v>19</v>
      </c>
      <c r="J17" s="58">
        <f>0.7*(D206/D18)</f>
        <v>80.5</v>
      </c>
    </row>
    <row r="18" spans="3:10" ht="12.75">
      <c r="C18" s="14" t="s">
        <v>38</v>
      </c>
      <c r="D18" s="51">
        <v>81</v>
      </c>
      <c r="E18" s="1"/>
      <c r="H18" s="14" t="s">
        <v>25</v>
      </c>
      <c r="J18" s="56">
        <f>K$206</f>
        <v>43.31780303030303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8" t="s">
        <v>1</v>
      </c>
      <c r="B22" s="69"/>
      <c r="C22" s="68" t="s">
        <v>2</v>
      </c>
      <c r="D22" s="68" t="s">
        <v>3</v>
      </c>
      <c r="E22" s="34" t="s">
        <v>40</v>
      </c>
      <c r="F22" s="69" t="s">
        <v>33</v>
      </c>
      <c r="G22" s="68" t="s">
        <v>42</v>
      </c>
      <c r="H22" s="68" t="s">
        <v>43</v>
      </c>
      <c r="I22" s="68" t="s">
        <v>6</v>
      </c>
      <c r="J22" s="68" t="s">
        <v>7</v>
      </c>
      <c r="K22" s="68" t="s">
        <v>8</v>
      </c>
      <c r="L22" s="68" t="s">
        <v>9</v>
      </c>
      <c r="M22" s="68" t="s">
        <v>16</v>
      </c>
      <c r="N22" s="66"/>
    </row>
    <row r="23" spans="1:14" ht="25.5">
      <c r="A23" s="68"/>
      <c r="B23" s="69"/>
      <c r="C23" s="68"/>
      <c r="D23" s="68"/>
      <c r="E23" s="34" t="s">
        <v>41</v>
      </c>
      <c r="F23" s="69"/>
      <c r="G23" s="68"/>
      <c r="H23" s="68"/>
      <c r="I23" s="68"/>
      <c r="J23" s="68"/>
      <c r="K23" s="68"/>
      <c r="L23" s="68"/>
      <c r="M23" s="68"/>
      <c r="N23" s="66"/>
    </row>
    <row r="24" spans="1:25" ht="13.5" thickBot="1">
      <c r="A24" s="67"/>
      <c r="B24" s="70"/>
      <c r="C24" s="67"/>
      <c r="D24" s="67"/>
      <c r="E24" s="33"/>
      <c r="F24" s="70"/>
      <c r="G24" s="67"/>
      <c r="H24" s="67"/>
      <c r="I24" s="67"/>
      <c r="J24" s="67"/>
      <c r="K24" s="67"/>
      <c r="L24" s="67"/>
      <c r="M24" s="67"/>
      <c r="N24" s="67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120.97402597402598</v>
      </c>
      <c r="F25" s="3"/>
      <c r="G25" s="4">
        <f aca="true" t="shared" si="1" ref="G25:G56">(D25+E25)/$J$19</f>
        <v>1.5715595711681296</v>
      </c>
      <c r="H25" s="4">
        <f aca="true" t="shared" si="2" ref="H25:H56">G25/2.54</f>
        <v>0.6187242406173739</v>
      </c>
      <c r="I25" s="5">
        <f aca="true" t="shared" si="3" ref="I25:I56">(G25/$J$13)</f>
        <v>0.9418604651162792</v>
      </c>
      <c r="J25" s="61">
        <f aca="true" t="shared" si="4" ref="J25:J56">IF(C25&gt;0,I25-1,0)</f>
        <v>-0.05813953488372081</v>
      </c>
      <c r="K25" s="7">
        <f>(((C25+(D15/2))^2)*3.1416)/43560</f>
        <v>0.01622727272727273</v>
      </c>
      <c r="L25" s="5">
        <f aca="true" t="shared" si="5" ref="L25:L56">(K25/K$206)</f>
        <v>0.0003746097814776275</v>
      </c>
      <c r="M25" s="6">
        <f aca="true" t="shared" si="6" ref="M25:M56">L25*I25</f>
        <v>0.0003528301430196259</v>
      </c>
      <c r="N25" s="2"/>
      <c r="O25">
        <f aca="true" t="shared" si="7" ref="O25:O56">(D25+E25)*C25</f>
        <v>1209.7402597402597</v>
      </c>
      <c r="P25">
        <f aca="true" t="shared" si="8" ref="P25:P56">C25*ABS(D25-O$207)</f>
        <v>1405.9734637656716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9" ref="A26:A57">A25+1</f>
        <v>2</v>
      </c>
      <c r="B26" s="3"/>
      <c r="C26" s="12">
        <v>20</v>
      </c>
      <c r="D26" s="43"/>
      <c r="E26" s="42">
        <f t="shared" si="0"/>
        <v>120.97402597402598</v>
      </c>
      <c r="F26" s="3"/>
      <c r="G26" s="4">
        <f t="shared" si="1"/>
        <v>1.5715595711681296</v>
      </c>
      <c r="H26" s="4">
        <f t="shared" si="2"/>
        <v>0.6187242406173739</v>
      </c>
      <c r="I26" s="5">
        <f t="shared" si="3"/>
        <v>0.9418604651162792</v>
      </c>
      <c r="J26" s="61">
        <f t="shared" si="4"/>
        <v>-0.05813953488372081</v>
      </c>
      <c r="K26" s="7">
        <f aca="true" t="shared" si="10" ref="K26:K57">IF(C26&gt;0,(((C26+(D$15/2))^2*3.1416)/43560)-(((C25+(D$15/2))^2*3.1416)/43560),0)</f>
        <v>0.028848484848484846</v>
      </c>
      <c r="L26" s="5">
        <f t="shared" si="5"/>
        <v>0.0006659729448491154</v>
      </c>
      <c r="M26" s="6">
        <f t="shared" si="6"/>
        <v>0.000627253587590446</v>
      </c>
      <c r="O26">
        <f t="shared" si="7"/>
        <v>2419.4805194805194</v>
      </c>
      <c r="P26">
        <f t="shared" si="8"/>
        <v>2811.946927531343</v>
      </c>
    </row>
    <row r="27" spans="1:16" ht="13.5" thickBot="1">
      <c r="A27" s="3">
        <f t="shared" si="9"/>
        <v>3</v>
      </c>
      <c r="B27" s="3"/>
      <c r="C27" s="12">
        <v>30</v>
      </c>
      <c r="D27" s="43"/>
      <c r="E27" s="42">
        <f t="shared" si="0"/>
        <v>120.97402597402598</v>
      </c>
      <c r="F27" s="3"/>
      <c r="G27" s="4">
        <f t="shared" si="1"/>
        <v>1.5715595711681296</v>
      </c>
      <c r="H27" s="4">
        <f t="shared" si="2"/>
        <v>0.6187242406173739</v>
      </c>
      <c r="I27" s="5">
        <f t="shared" si="3"/>
        <v>0.9418604651162792</v>
      </c>
      <c r="J27" s="61">
        <f t="shared" si="4"/>
        <v>-0.05813953488372081</v>
      </c>
      <c r="K27" s="7">
        <f t="shared" si="10"/>
        <v>0.04327272727272727</v>
      </c>
      <c r="L27" s="5">
        <f t="shared" si="5"/>
        <v>0.000998959417273673</v>
      </c>
      <c r="M27" s="6">
        <f t="shared" si="6"/>
        <v>0.000940880381385669</v>
      </c>
      <c r="O27">
        <f t="shared" si="7"/>
        <v>3629.220779220779</v>
      </c>
      <c r="P27">
        <f t="shared" si="8"/>
        <v>4217.920391297014</v>
      </c>
    </row>
    <row r="28" spans="1:16" ht="13.5" thickBot="1">
      <c r="A28" s="3">
        <f t="shared" si="9"/>
        <v>4</v>
      </c>
      <c r="B28" s="3"/>
      <c r="C28" s="12">
        <v>40</v>
      </c>
      <c r="D28" s="43"/>
      <c r="E28" s="42">
        <f t="shared" si="0"/>
        <v>120.97402597402598</v>
      </c>
      <c r="F28" s="3"/>
      <c r="G28" s="4">
        <f t="shared" si="1"/>
        <v>1.5715595711681296</v>
      </c>
      <c r="H28" s="4">
        <f t="shared" si="2"/>
        <v>0.6187242406173739</v>
      </c>
      <c r="I28" s="5">
        <f t="shared" si="3"/>
        <v>0.9418604651162792</v>
      </c>
      <c r="J28" s="61">
        <f t="shared" si="4"/>
        <v>-0.05813953488372081</v>
      </c>
      <c r="K28" s="7">
        <f t="shared" si="10"/>
        <v>0.05769696969696969</v>
      </c>
      <c r="L28" s="5">
        <f t="shared" si="5"/>
        <v>0.0013319458896982308</v>
      </c>
      <c r="M28" s="6">
        <f t="shared" si="6"/>
        <v>0.001254507175180892</v>
      </c>
      <c r="O28">
        <f t="shared" si="7"/>
        <v>4838.961038961039</v>
      </c>
      <c r="P28">
        <f t="shared" si="8"/>
        <v>5623.893855062686</v>
      </c>
    </row>
    <row r="29" spans="1:16" ht="13.5" thickBot="1">
      <c r="A29" s="3">
        <f t="shared" si="9"/>
        <v>5</v>
      </c>
      <c r="B29" s="3"/>
      <c r="C29" s="12">
        <v>50</v>
      </c>
      <c r="D29" s="43"/>
      <c r="E29" s="42">
        <f t="shared" si="0"/>
        <v>120.97402597402598</v>
      </c>
      <c r="F29" s="3"/>
      <c r="G29" s="4">
        <f t="shared" si="1"/>
        <v>1.5715595711681296</v>
      </c>
      <c r="H29" s="4">
        <f t="shared" si="2"/>
        <v>0.6187242406173739</v>
      </c>
      <c r="I29" s="5">
        <f t="shared" si="3"/>
        <v>0.9418604651162792</v>
      </c>
      <c r="J29" s="61">
        <f t="shared" si="4"/>
        <v>-0.05813953488372081</v>
      </c>
      <c r="K29" s="7">
        <f t="shared" si="10"/>
        <v>0.07212121212121214</v>
      </c>
      <c r="L29" s="5">
        <f t="shared" si="5"/>
        <v>0.001664932362122789</v>
      </c>
      <c r="M29" s="6">
        <f t="shared" si="6"/>
        <v>0.0015681339689761155</v>
      </c>
      <c r="O29">
        <f t="shared" si="7"/>
        <v>6048.701298701299</v>
      </c>
      <c r="P29">
        <f t="shared" si="8"/>
        <v>7029.867318828357</v>
      </c>
    </row>
    <row r="30" spans="1:16" ht="13.5" thickBot="1">
      <c r="A30" s="3">
        <f t="shared" si="9"/>
        <v>6</v>
      </c>
      <c r="B30" s="3"/>
      <c r="C30" s="12">
        <v>60</v>
      </c>
      <c r="D30" s="43"/>
      <c r="E30" s="42">
        <f t="shared" si="0"/>
        <v>120.97402597402598</v>
      </c>
      <c r="F30" s="3"/>
      <c r="G30" s="4">
        <f t="shared" si="1"/>
        <v>1.5715595711681296</v>
      </c>
      <c r="H30" s="4">
        <f t="shared" si="2"/>
        <v>0.6187242406173739</v>
      </c>
      <c r="I30" s="5">
        <f t="shared" si="3"/>
        <v>0.9418604651162792</v>
      </c>
      <c r="J30" s="61">
        <f t="shared" si="4"/>
        <v>-0.05813953488372081</v>
      </c>
      <c r="K30" s="7">
        <f t="shared" si="10"/>
        <v>0.08654545454545454</v>
      </c>
      <c r="L30" s="5">
        <f t="shared" si="5"/>
        <v>0.001997918834547346</v>
      </c>
      <c r="M30" s="6">
        <f t="shared" si="6"/>
        <v>0.001881760762771338</v>
      </c>
      <c r="O30">
        <f t="shared" si="7"/>
        <v>7258.441558441558</v>
      </c>
      <c r="P30">
        <f t="shared" si="8"/>
        <v>8435.840782594028</v>
      </c>
    </row>
    <row r="31" spans="1:16" ht="13.5" thickBot="1">
      <c r="A31" s="3">
        <f t="shared" si="9"/>
        <v>7</v>
      </c>
      <c r="B31" s="3"/>
      <c r="C31" s="12">
        <v>70</v>
      </c>
      <c r="D31" s="43"/>
      <c r="E31" s="42">
        <f t="shared" si="0"/>
        <v>120.97402597402598</v>
      </c>
      <c r="F31" s="3" t="s">
        <v>49</v>
      </c>
      <c r="G31" s="4">
        <f t="shared" si="1"/>
        <v>1.5715595711681296</v>
      </c>
      <c r="H31" s="4">
        <f t="shared" si="2"/>
        <v>0.6187242406173739</v>
      </c>
      <c r="I31" s="5">
        <f t="shared" si="3"/>
        <v>0.9418604651162792</v>
      </c>
      <c r="J31" s="61">
        <f t="shared" si="4"/>
        <v>-0.05813953488372081</v>
      </c>
      <c r="K31" s="7">
        <f t="shared" si="10"/>
        <v>0.10096969696969699</v>
      </c>
      <c r="L31" s="5">
        <f t="shared" si="5"/>
        <v>0.0023309053069719044</v>
      </c>
      <c r="M31" s="6">
        <f t="shared" si="6"/>
        <v>0.0021953875565665615</v>
      </c>
      <c r="O31">
        <f t="shared" si="7"/>
        <v>8468.181818181818</v>
      </c>
      <c r="P31">
        <f t="shared" si="8"/>
        <v>9841.8142463597</v>
      </c>
    </row>
    <row r="32" spans="1:16" ht="13.5" thickBot="1">
      <c r="A32" s="3">
        <f t="shared" si="9"/>
        <v>8</v>
      </c>
      <c r="B32" s="3"/>
      <c r="C32" s="12">
        <v>80</v>
      </c>
      <c r="D32" s="43"/>
      <c r="E32" s="42">
        <f t="shared" si="0"/>
        <v>120.97402597402598</v>
      </c>
      <c r="F32" s="3"/>
      <c r="G32" s="4">
        <f t="shared" si="1"/>
        <v>1.5715595711681296</v>
      </c>
      <c r="H32" s="4">
        <f t="shared" si="2"/>
        <v>0.6187242406173739</v>
      </c>
      <c r="I32" s="5">
        <f t="shared" si="3"/>
        <v>0.9418604651162792</v>
      </c>
      <c r="J32" s="61">
        <f t="shared" si="4"/>
        <v>-0.05813953488372081</v>
      </c>
      <c r="K32" s="7">
        <f t="shared" si="10"/>
        <v>0.11539393939393944</v>
      </c>
      <c r="L32" s="5">
        <f t="shared" si="5"/>
        <v>0.002663891779396463</v>
      </c>
      <c r="M32" s="6">
        <f t="shared" si="6"/>
        <v>0.002509014350361785</v>
      </c>
      <c r="O32">
        <f t="shared" si="7"/>
        <v>9677.922077922078</v>
      </c>
      <c r="P32">
        <f t="shared" si="8"/>
        <v>11247.787710125373</v>
      </c>
    </row>
    <row r="33" spans="1:16" ht="13.5" thickBot="1">
      <c r="A33" s="3">
        <f t="shared" si="9"/>
        <v>9</v>
      </c>
      <c r="B33" s="3"/>
      <c r="C33" s="12">
        <v>90</v>
      </c>
      <c r="D33" s="43"/>
      <c r="E33" s="42">
        <f t="shared" si="0"/>
        <v>120.97402597402598</v>
      </c>
      <c r="F33" s="3"/>
      <c r="G33" s="4">
        <f t="shared" si="1"/>
        <v>1.5715595711681296</v>
      </c>
      <c r="H33" s="4">
        <f t="shared" si="2"/>
        <v>0.6187242406173739</v>
      </c>
      <c r="I33" s="5">
        <f t="shared" si="3"/>
        <v>0.9418604651162792</v>
      </c>
      <c r="J33" s="61">
        <f t="shared" si="4"/>
        <v>-0.05813953488372081</v>
      </c>
      <c r="K33" s="7">
        <f t="shared" si="10"/>
        <v>0.12981818181818172</v>
      </c>
      <c r="L33" s="5">
        <f t="shared" si="5"/>
        <v>0.0029968782518210173</v>
      </c>
      <c r="M33" s="6">
        <f t="shared" si="6"/>
        <v>0.002822641144157005</v>
      </c>
      <c r="O33">
        <f t="shared" si="7"/>
        <v>10887.662337662337</v>
      </c>
      <c r="P33">
        <f t="shared" si="8"/>
        <v>12653.761173891044</v>
      </c>
    </row>
    <row r="34" spans="1:16" ht="13.5" thickBot="1">
      <c r="A34" s="3">
        <f t="shared" si="9"/>
        <v>10</v>
      </c>
      <c r="B34" s="3"/>
      <c r="C34" s="12">
        <v>100</v>
      </c>
      <c r="D34" s="43">
        <v>95</v>
      </c>
      <c r="E34" s="42">
        <f t="shared" si="0"/>
        <v>0</v>
      </c>
      <c r="F34" s="3"/>
      <c r="G34" s="4">
        <f t="shared" si="1"/>
        <v>1.2341340056999321</v>
      </c>
      <c r="H34" s="4">
        <f t="shared" si="2"/>
        <v>0.4858795298031229</v>
      </c>
      <c r="I34" s="5">
        <f t="shared" si="3"/>
        <v>0.7396359959555107</v>
      </c>
      <c r="J34" s="61">
        <f t="shared" si="4"/>
        <v>-0.26036400404448934</v>
      </c>
      <c r="K34" s="7">
        <f t="shared" si="10"/>
        <v>0.14424242424242428</v>
      </c>
      <c r="L34" s="5">
        <f t="shared" si="5"/>
        <v>0.003329864724245578</v>
      </c>
      <c r="M34" s="6">
        <f t="shared" si="6"/>
        <v>0.0024628878117145</v>
      </c>
      <c r="O34">
        <f t="shared" si="7"/>
        <v>9500</v>
      </c>
      <c r="P34">
        <f t="shared" si="8"/>
        <v>4559.734637656715</v>
      </c>
    </row>
    <row r="35" spans="1:16" ht="13.5" thickBot="1">
      <c r="A35" s="3">
        <f t="shared" si="9"/>
        <v>11</v>
      </c>
      <c r="B35" s="3"/>
      <c r="C35" s="12">
        <v>110</v>
      </c>
      <c r="D35" s="43">
        <v>80</v>
      </c>
      <c r="E35" s="42">
        <f t="shared" si="0"/>
        <v>0</v>
      </c>
      <c r="F35" s="3"/>
      <c r="G35" s="4">
        <f t="shared" si="1"/>
        <v>1.0392707416420481</v>
      </c>
      <c r="H35" s="4">
        <f t="shared" si="2"/>
        <v>0.409161709307893</v>
      </c>
      <c r="I35" s="5">
        <f t="shared" si="3"/>
        <v>0.6228513650151669</v>
      </c>
      <c r="J35" s="61">
        <f t="shared" si="4"/>
        <v>-0.3771486349848331</v>
      </c>
      <c r="K35" s="7">
        <f t="shared" si="10"/>
        <v>0.15866666666666662</v>
      </c>
      <c r="L35" s="5">
        <f t="shared" si="5"/>
        <v>0.003662851196670134</v>
      </c>
      <c r="M35" s="6">
        <f t="shared" si="6"/>
        <v>0.0022814118676934307</v>
      </c>
      <c r="O35">
        <f t="shared" si="7"/>
        <v>8800</v>
      </c>
      <c r="P35">
        <f t="shared" si="8"/>
        <v>6665.708101422386</v>
      </c>
    </row>
    <row r="36" spans="1:16" ht="13.5" thickBot="1">
      <c r="A36" s="3">
        <f t="shared" si="9"/>
        <v>12</v>
      </c>
      <c r="B36" s="3"/>
      <c r="C36" s="12">
        <v>120</v>
      </c>
      <c r="D36" s="43">
        <v>105</v>
      </c>
      <c r="E36" s="42">
        <f t="shared" si="0"/>
        <v>0</v>
      </c>
      <c r="F36" s="3"/>
      <c r="G36" s="4">
        <f t="shared" si="1"/>
        <v>1.3640428484051883</v>
      </c>
      <c r="H36" s="4">
        <f t="shared" si="2"/>
        <v>0.5370247434666096</v>
      </c>
      <c r="I36" s="5">
        <f t="shared" si="3"/>
        <v>0.8174924165824066</v>
      </c>
      <c r="J36" s="61">
        <f t="shared" si="4"/>
        <v>-0.18250758341759343</v>
      </c>
      <c r="K36" s="7">
        <f t="shared" si="10"/>
        <v>0.17309090909090918</v>
      </c>
      <c r="L36" s="5">
        <f t="shared" si="5"/>
        <v>0.003995837669094695</v>
      </c>
      <c r="M36" s="6">
        <f t="shared" si="6"/>
        <v>0.003266566992379233</v>
      </c>
      <c r="O36">
        <f t="shared" si="7"/>
        <v>12600</v>
      </c>
      <c r="P36">
        <f t="shared" si="8"/>
        <v>4271.681565188057</v>
      </c>
    </row>
    <row r="37" spans="1:16" ht="13.5" thickBot="1">
      <c r="A37" s="3">
        <f t="shared" si="9"/>
        <v>13</v>
      </c>
      <c r="B37" s="3"/>
      <c r="C37" s="12">
        <v>130</v>
      </c>
      <c r="D37" s="43">
        <v>95</v>
      </c>
      <c r="E37" s="42">
        <f t="shared" si="0"/>
        <v>0</v>
      </c>
      <c r="F37" s="3"/>
      <c r="G37" s="4">
        <f t="shared" si="1"/>
        <v>1.2341340056999321</v>
      </c>
      <c r="H37" s="4">
        <f t="shared" si="2"/>
        <v>0.4858795298031229</v>
      </c>
      <c r="I37" s="5">
        <f t="shared" si="3"/>
        <v>0.7396359959555107</v>
      </c>
      <c r="J37" s="61">
        <f t="shared" si="4"/>
        <v>-0.26036400404448934</v>
      </c>
      <c r="K37" s="7">
        <f t="shared" si="10"/>
        <v>0.1875151515151514</v>
      </c>
      <c r="L37" s="5">
        <f t="shared" si="5"/>
        <v>0.004328824141519248</v>
      </c>
      <c r="M37" s="6">
        <f t="shared" si="6"/>
        <v>0.0032017541552288474</v>
      </c>
      <c r="O37">
        <f t="shared" si="7"/>
        <v>12350</v>
      </c>
      <c r="P37">
        <f t="shared" si="8"/>
        <v>5927.655028953729</v>
      </c>
    </row>
    <row r="38" spans="1:16" ht="13.5" thickBot="1">
      <c r="A38" s="3">
        <f t="shared" si="9"/>
        <v>14</v>
      </c>
      <c r="B38" s="3"/>
      <c r="C38" s="12">
        <v>140</v>
      </c>
      <c r="D38" s="11">
        <v>115</v>
      </c>
      <c r="E38" s="42">
        <f t="shared" si="0"/>
        <v>0</v>
      </c>
      <c r="F38" s="3"/>
      <c r="G38" s="4">
        <f t="shared" si="1"/>
        <v>1.4939516911104442</v>
      </c>
      <c r="H38" s="4">
        <f t="shared" si="2"/>
        <v>0.5881699571300961</v>
      </c>
      <c r="I38" s="5">
        <f t="shared" si="3"/>
        <v>0.8953488372093025</v>
      </c>
      <c r="J38" s="61">
        <f t="shared" si="4"/>
        <v>-0.10465116279069753</v>
      </c>
      <c r="K38" s="7">
        <f t="shared" si="10"/>
        <v>0.20193939393939409</v>
      </c>
      <c r="L38" s="5">
        <f t="shared" si="5"/>
        <v>0.004661810613943811</v>
      </c>
      <c r="M38" s="6">
        <f t="shared" si="6"/>
        <v>0.004173946712484576</v>
      </c>
      <c r="O38">
        <f t="shared" si="7"/>
        <v>16100</v>
      </c>
      <c r="P38">
        <f t="shared" si="8"/>
        <v>3583.6284927194</v>
      </c>
    </row>
    <row r="39" spans="1:16" ht="13.5" thickBot="1">
      <c r="A39" s="3">
        <f t="shared" si="9"/>
        <v>15</v>
      </c>
      <c r="B39" s="3"/>
      <c r="C39" s="12">
        <v>150</v>
      </c>
      <c r="D39" s="11">
        <v>135</v>
      </c>
      <c r="E39" s="42">
        <f t="shared" si="0"/>
        <v>0</v>
      </c>
      <c r="F39" s="3"/>
      <c r="G39" s="4">
        <f t="shared" si="1"/>
        <v>1.7537693765209563</v>
      </c>
      <c r="H39" s="4">
        <f t="shared" si="2"/>
        <v>0.6904603844570694</v>
      </c>
      <c r="I39" s="5">
        <f t="shared" si="3"/>
        <v>1.0510616784630942</v>
      </c>
      <c r="J39" s="61">
        <f t="shared" si="4"/>
        <v>0.05106167846309417</v>
      </c>
      <c r="K39" s="7">
        <f t="shared" si="10"/>
        <v>0.2163636363636363</v>
      </c>
      <c r="L39" s="5">
        <f t="shared" si="5"/>
        <v>0.004994797086368365</v>
      </c>
      <c r="M39" s="6">
        <f t="shared" si="6"/>
        <v>0.005249839809180906</v>
      </c>
      <c r="O39">
        <f t="shared" si="7"/>
        <v>20250</v>
      </c>
      <c r="P39">
        <f t="shared" si="8"/>
        <v>839.6019564850718</v>
      </c>
    </row>
    <row r="40" spans="1:16" ht="13.5" thickBot="1">
      <c r="A40" s="3">
        <f t="shared" si="9"/>
        <v>16</v>
      </c>
      <c r="B40" s="3"/>
      <c r="C40" s="12">
        <v>160</v>
      </c>
      <c r="D40" s="11">
        <v>95</v>
      </c>
      <c r="E40" s="42">
        <f t="shared" si="0"/>
        <v>0</v>
      </c>
      <c r="F40" s="3"/>
      <c r="G40" s="4">
        <f t="shared" si="1"/>
        <v>1.2341340056999321</v>
      </c>
      <c r="H40" s="4">
        <f t="shared" si="2"/>
        <v>0.4858795298031229</v>
      </c>
      <c r="I40" s="5">
        <f t="shared" si="3"/>
        <v>0.7396359959555107</v>
      </c>
      <c r="J40" s="61">
        <f t="shared" si="4"/>
        <v>-0.26036400404448934</v>
      </c>
      <c r="K40" s="7">
        <f t="shared" si="10"/>
        <v>0.23078787878787876</v>
      </c>
      <c r="L40" s="5">
        <f t="shared" si="5"/>
        <v>0.005327783558792923</v>
      </c>
      <c r="M40" s="6">
        <f t="shared" si="6"/>
        <v>0.003940620498743199</v>
      </c>
      <c r="O40">
        <f t="shared" si="7"/>
        <v>15200</v>
      </c>
      <c r="P40">
        <f t="shared" si="8"/>
        <v>7295.575420250743</v>
      </c>
    </row>
    <row r="41" spans="1:16" ht="13.5" thickBot="1">
      <c r="A41" s="3">
        <f t="shared" si="9"/>
        <v>17</v>
      </c>
      <c r="B41" s="3"/>
      <c r="C41" s="12">
        <v>170</v>
      </c>
      <c r="D41" s="11">
        <v>125</v>
      </c>
      <c r="E41" s="42">
        <f t="shared" si="0"/>
        <v>0</v>
      </c>
      <c r="F41" s="3"/>
      <c r="G41" s="4">
        <f t="shared" si="1"/>
        <v>1.6238605338157002</v>
      </c>
      <c r="H41" s="4">
        <f t="shared" si="2"/>
        <v>0.6393151707935827</v>
      </c>
      <c r="I41" s="5">
        <f t="shared" si="3"/>
        <v>0.9732052578361983</v>
      </c>
      <c r="J41" s="61">
        <f t="shared" si="4"/>
        <v>-0.026794742163801732</v>
      </c>
      <c r="K41" s="7">
        <f t="shared" si="10"/>
        <v>0.245212121212121</v>
      </c>
      <c r="L41" s="5">
        <f t="shared" si="5"/>
        <v>0.005660770031217476</v>
      </c>
      <c r="M41" s="6">
        <f t="shared" si="6"/>
        <v>0.005509091157782428</v>
      </c>
      <c r="O41">
        <f t="shared" si="7"/>
        <v>21250</v>
      </c>
      <c r="P41">
        <f t="shared" si="8"/>
        <v>2651.548884016415</v>
      </c>
    </row>
    <row r="42" spans="1:16" ht="13.5" thickBot="1">
      <c r="A42" s="3">
        <f t="shared" si="9"/>
        <v>18</v>
      </c>
      <c r="B42" s="3"/>
      <c r="C42" s="12">
        <v>180</v>
      </c>
      <c r="D42" s="12">
        <v>135</v>
      </c>
      <c r="E42" s="42">
        <f t="shared" si="0"/>
        <v>0</v>
      </c>
      <c r="F42" s="3"/>
      <c r="G42" s="4">
        <f t="shared" si="1"/>
        <v>1.7537693765209563</v>
      </c>
      <c r="H42" s="4">
        <f t="shared" si="2"/>
        <v>0.6904603844570694</v>
      </c>
      <c r="I42" s="5">
        <f t="shared" si="3"/>
        <v>1.0510616784630942</v>
      </c>
      <c r="J42" s="61">
        <f t="shared" si="4"/>
        <v>0.05106167846309417</v>
      </c>
      <c r="K42" s="7">
        <f t="shared" si="10"/>
        <v>0.25963636363636367</v>
      </c>
      <c r="L42" s="5">
        <f t="shared" si="5"/>
        <v>0.00599375650364204</v>
      </c>
      <c r="M42" s="6">
        <f t="shared" si="6"/>
        <v>0.006299807771017089</v>
      </c>
      <c r="O42">
        <f t="shared" si="7"/>
        <v>24300</v>
      </c>
      <c r="P42">
        <f t="shared" si="8"/>
        <v>1007.5223477820862</v>
      </c>
    </row>
    <row r="43" spans="1:16" ht="13.5" thickBot="1">
      <c r="A43" s="3">
        <f t="shared" si="9"/>
        <v>19</v>
      </c>
      <c r="B43" s="3"/>
      <c r="C43" s="12">
        <v>190</v>
      </c>
      <c r="D43" s="12">
        <v>110</v>
      </c>
      <c r="E43" s="42">
        <f t="shared" si="0"/>
        <v>0</v>
      </c>
      <c r="F43" s="3"/>
      <c r="G43" s="4">
        <f t="shared" si="1"/>
        <v>1.4289972697578162</v>
      </c>
      <c r="H43" s="4">
        <f t="shared" si="2"/>
        <v>0.5625973502983528</v>
      </c>
      <c r="I43" s="5">
        <f t="shared" si="3"/>
        <v>0.8564206268958544</v>
      </c>
      <c r="J43" s="61">
        <f t="shared" si="4"/>
        <v>-0.1435793731041456</v>
      </c>
      <c r="K43" s="7">
        <f t="shared" si="10"/>
        <v>0.2740606060606061</v>
      </c>
      <c r="L43" s="5">
        <f t="shared" si="5"/>
        <v>0.006326742976066598</v>
      </c>
      <c r="M43" s="6">
        <f t="shared" si="6"/>
        <v>0.0054183531857718995</v>
      </c>
      <c r="O43">
        <f t="shared" si="7"/>
        <v>20900</v>
      </c>
      <c r="P43">
        <f t="shared" si="8"/>
        <v>5813.4958115477575</v>
      </c>
    </row>
    <row r="44" spans="1:16" ht="13.5" thickBot="1">
      <c r="A44" s="3">
        <f t="shared" si="9"/>
        <v>20</v>
      </c>
      <c r="B44" s="3"/>
      <c r="C44" s="12">
        <v>200</v>
      </c>
      <c r="D44" s="12">
        <v>125</v>
      </c>
      <c r="E44" s="42">
        <f t="shared" si="0"/>
        <v>0</v>
      </c>
      <c r="F44" s="3"/>
      <c r="G44" s="4">
        <f t="shared" si="1"/>
        <v>1.6238605338157002</v>
      </c>
      <c r="H44" s="4">
        <f t="shared" si="2"/>
        <v>0.6393151707935827</v>
      </c>
      <c r="I44" s="5">
        <f t="shared" si="3"/>
        <v>0.9732052578361983</v>
      </c>
      <c r="J44" s="61">
        <f t="shared" si="4"/>
        <v>-0.026794742163801732</v>
      </c>
      <c r="K44" s="7">
        <f t="shared" si="10"/>
        <v>0.28848484848484857</v>
      </c>
      <c r="L44" s="5">
        <f t="shared" si="5"/>
        <v>0.006659729448491156</v>
      </c>
      <c r="M44" s="6">
        <f t="shared" si="6"/>
        <v>0.006481283715038158</v>
      </c>
      <c r="O44">
        <f t="shared" si="7"/>
        <v>25000</v>
      </c>
      <c r="P44">
        <f t="shared" si="8"/>
        <v>3119.469275313429</v>
      </c>
    </row>
    <row r="45" spans="1:16" ht="13.5" thickBot="1">
      <c r="A45" s="3">
        <f t="shared" si="9"/>
        <v>21</v>
      </c>
      <c r="B45" s="3"/>
      <c r="C45" s="12">
        <v>210</v>
      </c>
      <c r="D45" s="12">
        <v>140</v>
      </c>
      <c r="E45" s="42">
        <f t="shared" si="0"/>
        <v>0</v>
      </c>
      <c r="F45" s="3"/>
      <c r="G45" s="4">
        <f t="shared" si="1"/>
        <v>1.8187237978735842</v>
      </c>
      <c r="H45" s="4">
        <f t="shared" si="2"/>
        <v>0.7160329912888127</v>
      </c>
      <c r="I45" s="5">
        <f t="shared" si="3"/>
        <v>1.089989888776542</v>
      </c>
      <c r="J45" s="61">
        <f t="shared" si="4"/>
        <v>0.08998988877654202</v>
      </c>
      <c r="K45" s="7">
        <f t="shared" si="10"/>
        <v>0.3029090909090906</v>
      </c>
      <c r="L45" s="5">
        <f t="shared" si="5"/>
        <v>0.006992715920915705</v>
      </c>
      <c r="M45" s="6">
        <f t="shared" si="6"/>
        <v>0.007621989648884863</v>
      </c>
      <c r="O45">
        <f t="shared" si="7"/>
        <v>29400</v>
      </c>
      <c r="P45">
        <f t="shared" si="8"/>
        <v>125.44273907910053</v>
      </c>
    </row>
    <row r="46" spans="1:16" ht="13.5" thickBot="1">
      <c r="A46" s="3">
        <f t="shared" si="9"/>
        <v>22</v>
      </c>
      <c r="B46" s="3"/>
      <c r="C46" s="12">
        <v>220</v>
      </c>
      <c r="D46" s="12">
        <v>240</v>
      </c>
      <c r="E46" s="42">
        <f t="shared" si="0"/>
        <v>0</v>
      </c>
      <c r="F46" s="3" t="s">
        <v>50</v>
      </c>
      <c r="G46" s="4">
        <f t="shared" si="1"/>
        <v>3.1178122249261446</v>
      </c>
      <c r="H46" s="4">
        <f t="shared" si="2"/>
        <v>1.227485127923679</v>
      </c>
      <c r="I46" s="5">
        <f t="shared" si="3"/>
        <v>1.8685540950455009</v>
      </c>
      <c r="J46" s="61">
        <f t="shared" si="4"/>
        <v>0.8685540950455009</v>
      </c>
      <c r="K46" s="7">
        <f t="shared" si="10"/>
        <v>0.3173333333333339</v>
      </c>
      <c r="L46" s="5">
        <f t="shared" si="5"/>
        <v>0.007325702393340284</v>
      </c>
      <c r="M46" s="6">
        <f t="shared" si="6"/>
        <v>0.013688471206160614</v>
      </c>
      <c r="O46">
        <f t="shared" si="7"/>
        <v>52800</v>
      </c>
      <c r="P46">
        <f t="shared" si="8"/>
        <v>21868.58379715523</v>
      </c>
    </row>
    <row r="47" spans="1:16" ht="13.5" thickBot="1">
      <c r="A47" s="3">
        <f t="shared" si="9"/>
        <v>23</v>
      </c>
      <c r="B47" s="3"/>
      <c r="C47" s="12">
        <v>230</v>
      </c>
      <c r="D47" s="12">
        <v>155</v>
      </c>
      <c r="E47" s="42">
        <f t="shared" si="0"/>
        <v>0</v>
      </c>
      <c r="F47" s="3"/>
      <c r="G47" s="4">
        <f t="shared" si="1"/>
        <v>2.013587061931468</v>
      </c>
      <c r="H47" s="4">
        <f t="shared" si="2"/>
        <v>0.7927508117840426</v>
      </c>
      <c r="I47" s="5">
        <f t="shared" si="3"/>
        <v>1.2067745197168858</v>
      </c>
      <c r="J47" s="61">
        <f t="shared" si="4"/>
        <v>0.20677451971688576</v>
      </c>
      <c r="K47" s="7">
        <f t="shared" si="10"/>
        <v>0.33175757575757503</v>
      </c>
      <c r="L47" s="5">
        <f t="shared" si="5"/>
        <v>0.007658688865764811</v>
      </c>
      <c r="M47" s="6">
        <f t="shared" si="6"/>
        <v>0.00924231057764439</v>
      </c>
      <c r="O47">
        <f t="shared" si="7"/>
        <v>35650</v>
      </c>
      <c r="P47">
        <f t="shared" si="8"/>
        <v>3312.6103333895567</v>
      </c>
    </row>
    <row r="48" spans="1:16" ht="13.5" thickBot="1">
      <c r="A48" s="3">
        <f t="shared" si="9"/>
        <v>24</v>
      </c>
      <c r="B48" s="3"/>
      <c r="C48" s="12">
        <v>240</v>
      </c>
      <c r="D48" s="12">
        <v>185</v>
      </c>
      <c r="E48" s="42">
        <f t="shared" si="0"/>
        <v>0</v>
      </c>
      <c r="F48" s="3"/>
      <c r="G48" s="4">
        <f t="shared" si="1"/>
        <v>2.403313590047236</v>
      </c>
      <c r="H48" s="4">
        <f t="shared" si="2"/>
        <v>0.9461864527745024</v>
      </c>
      <c r="I48" s="5">
        <f t="shared" si="3"/>
        <v>1.4403437815975735</v>
      </c>
      <c r="J48" s="61">
        <f t="shared" si="4"/>
        <v>0.4403437815975735</v>
      </c>
      <c r="K48" s="7">
        <f t="shared" si="10"/>
        <v>0.34618181818181926</v>
      </c>
      <c r="L48" s="5">
        <f t="shared" si="5"/>
        <v>0.00799167533818941</v>
      </c>
      <c r="M48" s="6">
        <f t="shared" si="6"/>
        <v>0.011510759877907803</v>
      </c>
      <c r="O48">
        <f t="shared" si="7"/>
        <v>44400</v>
      </c>
      <c r="P48">
        <f t="shared" si="8"/>
        <v>10656.636869623886</v>
      </c>
    </row>
    <row r="49" spans="1:16" ht="13.5" thickBot="1">
      <c r="A49" s="3">
        <f t="shared" si="9"/>
        <v>25</v>
      </c>
      <c r="B49" s="3"/>
      <c r="C49" s="12">
        <v>250</v>
      </c>
      <c r="D49" s="12">
        <v>135</v>
      </c>
      <c r="E49" s="42">
        <f t="shared" si="0"/>
        <v>0</v>
      </c>
      <c r="F49" s="3"/>
      <c r="G49" s="4">
        <f t="shared" si="1"/>
        <v>1.7537693765209563</v>
      </c>
      <c r="H49" s="4">
        <f t="shared" si="2"/>
        <v>0.6904603844570694</v>
      </c>
      <c r="I49" s="5">
        <f t="shared" si="3"/>
        <v>1.0510616784630942</v>
      </c>
      <c r="J49" s="61">
        <f t="shared" si="4"/>
        <v>0.05106167846309417</v>
      </c>
      <c r="K49" s="7">
        <f t="shared" si="10"/>
        <v>0.3606060606060604</v>
      </c>
      <c r="L49" s="5">
        <f t="shared" si="5"/>
        <v>0.008324661810613938</v>
      </c>
      <c r="M49" s="6">
        <f t="shared" si="6"/>
        <v>0.008749733015301506</v>
      </c>
      <c r="O49">
        <f t="shared" si="7"/>
        <v>33750</v>
      </c>
      <c r="P49">
        <f t="shared" si="8"/>
        <v>1399.3365941417865</v>
      </c>
    </row>
    <row r="50" spans="1:16" ht="13.5" thickBot="1">
      <c r="A50" s="3">
        <f t="shared" si="9"/>
        <v>26</v>
      </c>
      <c r="B50" s="3"/>
      <c r="C50" s="12">
        <v>260</v>
      </c>
      <c r="D50" s="12">
        <v>140</v>
      </c>
      <c r="E50" s="42">
        <f t="shared" si="0"/>
        <v>0</v>
      </c>
      <c r="F50" s="3"/>
      <c r="G50" s="4">
        <f t="shared" si="1"/>
        <v>1.8187237978735842</v>
      </c>
      <c r="H50" s="4">
        <f t="shared" si="2"/>
        <v>0.7160329912888127</v>
      </c>
      <c r="I50" s="5">
        <f t="shared" si="3"/>
        <v>1.089989888776542</v>
      </c>
      <c r="J50" s="61">
        <f t="shared" si="4"/>
        <v>0.08998988877654202</v>
      </c>
      <c r="K50" s="7">
        <f t="shared" si="10"/>
        <v>0.3750303030303028</v>
      </c>
      <c r="L50" s="5">
        <f t="shared" si="5"/>
        <v>0.008657648283038496</v>
      </c>
      <c r="M50" s="6">
        <f t="shared" si="6"/>
        <v>0.00943674908909555</v>
      </c>
      <c r="O50">
        <f t="shared" si="7"/>
        <v>36400</v>
      </c>
      <c r="P50">
        <f t="shared" si="8"/>
        <v>155.3100579074578</v>
      </c>
    </row>
    <row r="51" spans="1:16" ht="13.5" thickBot="1">
      <c r="A51" s="3">
        <f t="shared" si="9"/>
        <v>27</v>
      </c>
      <c r="B51" s="3"/>
      <c r="C51" s="12">
        <v>270</v>
      </c>
      <c r="D51" s="12">
        <v>120</v>
      </c>
      <c r="E51" s="42">
        <f t="shared" si="0"/>
        <v>0</v>
      </c>
      <c r="F51" s="3"/>
      <c r="G51" s="4">
        <f t="shared" si="1"/>
        <v>1.5589061124630723</v>
      </c>
      <c r="H51" s="4">
        <f t="shared" si="2"/>
        <v>0.6137425639618395</v>
      </c>
      <c r="I51" s="5">
        <f t="shared" si="3"/>
        <v>0.9342770475227504</v>
      </c>
      <c r="J51" s="61">
        <f t="shared" si="4"/>
        <v>-0.06572295247724957</v>
      </c>
      <c r="K51" s="7">
        <f t="shared" si="10"/>
        <v>0.3894545454545453</v>
      </c>
      <c r="L51" s="5">
        <f t="shared" si="5"/>
        <v>0.008990634755463054</v>
      </c>
      <c r="M51" s="6">
        <f t="shared" si="6"/>
        <v>0.008399743694689448</v>
      </c>
      <c r="O51">
        <f t="shared" si="7"/>
        <v>32400</v>
      </c>
      <c r="P51">
        <f t="shared" si="8"/>
        <v>5561.283521673129</v>
      </c>
    </row>
    <row r="52" spans="1:16" ht="13.5" thickBot="1">
      <c r="A52" s="3">
        <f t="shared" si="9"/>
        <v>28</v>
      </c>
      <c r="B52" s="3"/>
      <c r="C52" s="12">
        <v>280</v>
      </c>
      <c r="D52" s="12">
        <v>115</v>
      </c>
      <c r="E52" s="42">
        <f t="shared" si="0"/>
        <v>0</v>
      </c>
      <c r="F52" s="3"/>
      <c r="G52" s="4">
        <f t="shared" si="1"/>
        <v>1.4939516911104442</v>
      </c>
      <c r="H52" s="4">
        <f t="shared" si="2"/>
        <v>0.5881699571300961</v>
      </c>
      <c r="I52" s="5">
        <f t="shared" si="3"/>
        <v>0.8953488372093025</v>
      </c>
      <c r="J52" s="61">
        <f t="shared" si="4"/>
        <v>-0.10465116279069753</v>
      </c>
      <c r="K52" s="7">
        <f t="shared" si="10"/>
        <v>0.4038787878787877</v>
      </c>
      <c r="L52" s="5">
        <f t="shared" si="5"/>
        <v>0.009323621227887612</v>
      </c>
      <c r="M52" s="6">
        <f t="shared" si="6"/>
        <v>0.008347893424969142</v>
      </c>
      <c r="O52">
        <f t="shared" si="7"/>
        <v>32200</v>
      </c>
      <c r="P52">
        <f t="shared" si="8"/>
        <v>7167.2569854388</v>
      </c>
    </row>
    <row r="53" spans="1:16" ht="13.5" thickBot="1">
      <c r="A53" s="3">
        <f t="shared" si="9"/>
        <v>29</v>
      </c>
      <c r="B53" s="3"/>
      <c r="C53" s="12">
        <v>290</v>
      </c>
      <c r="D53" s="12">
        <v>120</v>
      </c>
      <c r="E53" s="42">
        <f t="shared" si="0"/>
        <v>0</v>
      </c>
      <c r="F53" s="3"/>
      <c r="G53" s="4">
        <f t="shared" si="1"/>
        <v>1.5589061124630723</v>
      </c>
      <c r="H53" s="4">
        <f t="shared" si="2"/>
        <v>0.6137425639618395</v>
      </c>
      <c r="I53" s="5">
        <f t="shared" si="3"/>
        <v>0.9342770475227504</v>
      </c>
      <c r="J53" s="61">
        <f t="shared" si="4"/>
        <v>-0.06572295247724957</v>
      </c>
      <c r="K53" s="7">
        <f t="shared" si="10"/>
        <v>0.4183030303030302</v>
      </c>
      <c r="L53" s="5">
        <f t="shared" si="5"/>
        <v>0.009656607700312172</v>
      </c>
      <c r="M53" s="6">
        <f t="shared" si="6"/>
        <v>0.009021946931333112</v>
      </c>
      <c r="O53">
        <f t="shared" si="7"/>
        <v>34800</v>
      </c>
      <c r="P53">
        <f t="shared" si="8"/>
        <v>5973.230449204472</v>
      </c>
    </row>
    <row r="54" spans="1:16" ht="13.5" thickBot="1">
      <c r="A54" s="3">
        <f t="shared" si="9"/>
        <v>30</v>
      </c>
      <c r="B54" s="3"/>
      <c r="C54" s="12">
        <v>300</v>
      </c>
      <c r="D54" s="12">
        <v>120</v>
      </c>
      <c r="E54" s="42">
        <f t="shared" si="0"/>
        <v>0</v>
      </c>
      <c r="F54" s="3"/>
      <c r="G54" s="4">
        <f t="shared" si="1"/>
        <v>1.5589061124630723</v>
      </c>
      <c r="H54" s="4">
        <f t="shared" si="2"/>
        <v>0.6137425639618395</v>
      </c>
      <c r="I54" s="5">
        <f t="shared" si="3"/>
        <v>0.9342770475227504</v>
      </c>
      <c r="J54" s="61">
        <f t="shared" si="4"/>
        <v>-0.06572295247724957</v>
      </c>
      <c r="K54" s="7">
        <f t="shared" si="10"/>
        <v>0.4327272727272726</v>
      </c>
      <c r="L54" s="5">
        <f t="shared" si="5"/>
        <v>0.00998959417273673</v>
      </c>
      <c r="M54" s="6">
        <f t="shared" si="6"/>
        <v>0.009333048549654945</v>
      </c>
      <c r="O54">
        <f t="shared" si="7"/>
        <v>36000</v>
      </c>
      <c r="P54">
        <f t="shared" si="8"/>
        <v>6179.203912970143</v>
      </c>
    </row>
    <row r="55" spans="1:16" ht="13.5" thickBot="1">
      <c r="A55" s="3">
        <f t="shared" si="9"/>
        <v>31</v>
      </c>
      <c r="B55" s="3"/>
      <c r="C55" s="12">
        <v>310</v>
      </c>
      <c r="D55" s="12">
        <v>135</v>
      </c>
      <c r="E55" s="42">
        <f t="shared" si="0"/>
        <v>0</v>
      </c>
      <c r="F55" s="3"/>
      <c r="G55" s="4">
        <f t="shared" si="1"/>
        <v>1.7537693765209563</v>
      </c>
      <c r="H55" s="4">
        <f t="shared" si="2"/>
        <v>0.6904603844570694</v>
      </c>
      <c r="I55" s="5">
        <f t="shared" si="3"/>
        <v>1.0510616784630942</v>
      </c>
      <c r="J55" s="61">
        <f t="shared" si="4"/>
        <v>0.05106167846309417</v>
      </c>
      <c r="K55" s="7">
        <f t="shared" si="10"/>
        <v>0.44715151515151597</v>
      </c>
      <c r="L55" s="5">
        <f t="shared" si="5"/>
        <v>0.01032258064516131</v>
      </c>
      <c r="M55" s="6">
        <f t="shared" si="6"/>
        <v>0.010849668938973895</v>
      </c>
      <c r="O55">
        <f t="shared" si="7"/>
        <v>41850</v>
      </c>
      <c r="P55">
        <f t="shared" si="8"/>
        <v>1735.177376735815</v>
      </c>
    </row>
    <row r="56" spans="1:16" ht="13.5" thickBot="1">
      <c r="A56" s="3">
        <f t="shared" si="9"/>
        <v>32</v>
      </c>
      <c r="B56" s="3"/>
      <c r="C56" s="12">
        <v>320</v>
      </c>
      <c r="D56" s="12">
        <v>135</v>
      </c>
      <c r="E56" s="42">
        <f t="shared" si="0"/>
        <v>0</v>
      </c>
      <c r="F56" s="3"/>
      <c r="G56" s="4">
        <f t="shared" si="1"/>
        <v>1.7537693765209563</v>
      </c>
      <c r="H56" s="4">
        <f t="shared" si="2"/>
        <v>0.6904603844570694</v>
      </c>
      <c r="I56" s="5">
        <f t="shared" si="3"/>
        <v>1.0510616784630942</v>
      </c>
      <c r="J56" s="61">
        <f t="shared" si="4"/>
        <v>0.05106167846309417</v>
      </c>
      <c r="K56" s="7">
        <f t="shared" si="10"/>
        <v>0.46157575757575753</v>
      </c>
      <c r="L56" s="5">
        <f t="shared" si="5"/>
        <v>0.010655567117585847</v>
      </c>
      <c r="M56" s="6">
        <f t="shared" si="6"/>
        <v>0.011199658259585934</v>
      </c>
      <c r="O56">
        <f t="shared" si="7"/>
        <v>43200</v>
      </c>
      <c r="P56">
        <f t="shared" si="8"/>
        <v>1791.1508405014865</v>
      </c>
    </row>
    <row r="57" spans="1:16" ht="13.5" thickBot="1">
      <c r="A57" s="3">
        <f t="shared" si="9"/>
        <v>33</v>
      </c>
      <c r="B57" s="3"/>
      <c r="C57" s="12">
        <v>330</v>
      </c>
      <c r="D57" s="12">
        <v>150</v>
      </c>
      <c r="E57" s="42">
        <f t="shared" si="0"/>
        <v>0</v>
      </c>
      <c r="F57" s="3"/>
      <c r="G57" s="4">
        <f aca="true" t="shared" si="11" ref="G57:G88">(D57+E57)/$J$19</f>
        <v>1.9486326405788403</v>
      </c>
      <c r="H57" s="4">
        <f aca="true" t="shared" si="12" ref="H57:H88">G57/2.54</f>
        <v>0.7671782049522994</v>
      </c>
      <c r="I57" s="5">
        <f aca="true" t="shared" si="13" ref="I57:I88">(G57/$J$13)</f>
        <v>1.167846309403438</v>
      </c>
      <c r="J57" s="61">
        <f aca="true" t="shared" si="14" ref="J57:J88">IF(C57&gt;0,I57-1,0)</f>
        <v>0.16784630940343792</v>
      </c>
      <c r="K57" s="7">
        <f t="shared" si="10"/>
        <v>0.476</v>
      </c>
      <c r="L57" s="5">
        <f aca="true" t="shared" si="15" ref="L57:L88">(K57/K$206)</f>
        <v>0.010988553590010405</v>
      </c>
      <c r="M57" s="6">
        <f aca="true" t="shared" si="16" ref="M57:M88">L57*I57</f>
        <v>0.01283294175577555</v>
      </c>
      <c r="O57">
        <f aca="true" t="shared" si="17" ref="O57:O88">(D57+E57)*C57</f>
        <v>49500</v>
      </c>
      <c r="P57">
        <f aca="true" t="shared" si="18" ref="P57:P88">C57*ABS(D57-O$207)</f>
        <v>3102.875695732842</v>
      </c>
    </row>
    <row r="58" spans="1:16" ht="13.5" thickBot="1">
      <c r="A58" s="3">
        <f aca="true" t="shared" si="19" ref="A58:A89">A57+1</f>
        <v>34</v>
      </c>
      <c r="B58" s="3"/>
      <c r="C58" s="12">
        <v>340</v>
      </c>
      <c r="D58" s="12">
        <v>125</v>
      </c>
      <c r="E58" s="42">
        <f t="shared" si="0"/>
        <v>0</v>
      </c>
      <c r="F58" s="3"/>
      <c r="G58" s="4">
        <f t="shared" si="11"/>
        <v>1.6238605338157002</v>
      </c>
      <c r="H58" s="4">
        <f t="shared" si="12"/>
        <v>0.6393151707935827</v>
      </c>
      <c r="I58" s="5">
        <f t="shared" si="13"/>
        <v>0.9732052578361983</v>
      </c>
      <c r="J58" s="61">
        <f t="shared" si="14"/>
        <v>-0.026794742163801732</v>
      </c>
      <c r="K58" s="7">
        <f aca="true" t="shared" si="20" ref="K58:K89">IF(C58&gt;0,(((C58+(D$15/2))^2*3.1416)/43560)-(((C57+(D$15/2))^2*3.1416)/43560),0)</f>
        <v>0.49042424242424154</v>
      </c>
      <c r="L58" s="5">
        <f t="shared" si="15"/>
        <v>0.011321540062434942</v>
      </c>
      <c r="M58" s="6">
        <f t="shared" si="16"/>
        <v>0.011018182315564846</v>
      </c>
      <c r="O58">
        <f t="shared" si="17"/>
        <v>42500</v>
      </c>
      <c r="P58">
        <f t="shared" si="18"/>
        <v>5303.09776803283</v>
      </c>
    </row>
    <row r="59" spans="1:16" ht="13.5" thickBot="1">
      <c r="A59" s="3">
        <f t="shared" si="19"/>
        <v>35</v>
      </c>
      <c r="B59" s="3"/>
      <c r="C59" s="12">
        <v>350</v>
      </c>
      <c r="D59" s="12">
        <v>125</v>
      </c>
      <c r="E59" s="42">
        <f t="shared" si="0"/>
        <v>0</v>
      </c>
      <c r="F59" s="3"/>
      <c r="G59" s="4">
        <f t="shared" si="11"/>
        <v>1.6238605338157002</v>
      </c>
      <c r="H59" s="4">
        <f t="shared" si="12"/>
        <v>0.6393151707935827</v>
      </c>
      <c r="I59" s="5">
        <f t="shared" si="13"/>
        <v>0.9732052578361983</v>
      </c>
      <c r="J59" s="61">
        <f t="shared" si="14"/>
        <v>-0.026794742163801732</v>
      </c>
      <c r="K59" s="7">
        <f t="shared" si="20"/>
        <v>0.5048484848484858</v>
      </c>
      <c r="L59" s="5">
        <f t="shared" si="15"/>
        <v>0.011654526534859542</v>
      </c>
      <c r="M59" s="6">
        <f t="shared" si="16"/>
        <v>0.011342246501316796</v>
      </c>
      <c r="O59">
        <f t="shared" si="17"/>
        <v>43750</v>
      </c>
      <c r="P59">
        <f t="shared" si="18"/>
        <v>5459.071231798501</v>
      </c>
    </row>
    <row r="60" spans="1:16" ht="13.5" thickBot="1">
      <c r="A60" s="3">
        <f t="shared" si="19"/>
        <v>36</v>
      </c>
      <c r="B60" s="3"/>
      <c r="C60" s="12">
        <v>360</v>
      </c>
      <c r="D60" s="12">
        <v>120</v>
      </c>
      <c r="E60" s="42">
        <f t="shared" si="0"/>
        <v>0</v>
      </c>
      <c r="F60" s="3"/>
      <c r="G60" s="4">
        <f t="shared" si="11"/>
        <v>1.5589061124630723</v>
      </c>
      <c r="H60" s="4">
        <f t="shared" si="12"/>
        <v>0.6137425639618395</v>
      </c>
      <c r="I60" s="5">
        <f t="shared" si="13"/>
        <v>0.9342770475227504</v>
      </c>
      <c r="J60" s="61">
        <f t="shared" si="14"/>
        <v>-0.06572295247724957</v>
      </c>
      <c r="K60" s="7">
        <f t="shared" si="20"/>
        <v>0.5192727272727264</v>
      </c>
      <c r="L60" s="5">
        <f t="shared" si="15"/>
        <v>0.011987513007284059</v>
      </c>
      <c r="M60" s="6">
        <f t="shared" si="16"/>
        <v>0.011199658259585918</v>
      </c>
      <c r="O60">
        <f t="shared" si="17"/>
        <v>43200</v>
      </c>
      <c r="P60">
        <f t="shared" si="18"/>
        <v>7415.044695564173</v>
      </c>
    </row>
    <row r="61" spans="1:16" ht="13.5" thickBot="1">
      <c r="A61" s="3">
        <f t="shared" si="19"/>
        <v>37</v>
      </c>
      <c r="B61" s="3"/>
      <c r="C61" s="12">
        <v>370</v>
      </c>
      <c r="D61" s="12">
        <v>125</v>
      </c>
      <c r="E61" s="42">
        <f t="shared" si="0"/>
        <v>0</v>
      </c>
      <c r="F61" s="3"/>
      <c r="G61" s="4">
        <f t="shared" si="11"/>
        <v>1.6238605338157002</v>
      </c>
      <c r="H61" s="4">
        <f t="shared" si="12"/>
        <v>0.6393151707935827</v>
      </c>
      <c r="I61" s="5">
        <f t="shared" si="13"/>
        <v>0.9732052578361983</v>
      </c>
      <c r="J61" s="61">
        <f t="shared" si="14"/>
        <v>-0.026794742163801732</v>
      </c>
      <c r="K61" s="7">
        <f t="shared" si="20"/>
        <v>0.5336969696969707</v>
      </c>
      <c r="L61" s="5">
        <f t="shared" si="15"/>
        <v>0.012320499479708659</v>
      </c>
      <c r="M61" s="6">
        <f t="shared" si="16"/>
        <v>0.011990374872820612</v>
      </c>
      <c r="O61">
        <f t="shared" si="17"/>
        <v>46250</v>
      </c>
      <c r="P61">
        <f t="shared" si="18"/>
        <v>5771.018159329844</v>
      </c>
    </row>
    <row r="62" spans="1:16" ht="13.5" thickBot="1">
      <c r="A62" s="3">
        <f t="shared" si="19"/>
        <v>38</v>
      </c>
      <c r="B62" s="3"/>
      <c r="C62" s="12">
        <v>380</v>
      </c>
      <c r="D62" s="12">
        <v>180</v>
      </c>
      <c r="E62" s="42">
        <f t="shared" si="0"/>
        <v>0</v>
      </c>
      <c r="F62" s="3"/>
      <c r="G62" s="4">
        <f t="shared" si="11"/>
        <v>2.3383591686946086</v>
      </c>
      <c r="H62" s="4">
        <f t="shared" si="12"/>
        <v>0.9206138459427593</v>
      </c>
      <c r="I62" s="5">
        <f t="shared" si="13"/>
        <v>1.4014155712841256</v>
      </c>
      <c r="J62" s="61">
        <f t="shared" si="14"/>
        <v>0.40141557128412564</v>
      </c>
      <c r="K62" s="7">
        <f t="shared" si="20"/>
        <v>0.5481212121212113</v>
      </c>
      <c r="L62" s="5">
        <f t="shared" si="15"/>
        <v>0.012653485952133175</v>
      </c>
      <c r="M62" s="6">
        <f t="shared" si="16"/>
        <v>0.017732792244344372</v>
      </c>
      <c r="O62">
        <f t="shared" si="17"/>
        <v>68400</v>
      </c>
      <c r="P62">
        <f t="shared" si="18"/>
        <v>14973.008376904485</v>
      </c>
    </row>
    <row r="63" spans="1:16" ht="13.5" thickBot="1">
      <c r="A63" s="3">
        <f t="shared" si="19"/>
        <v>39</v>
      </c>
      <c r="B63" s="3"/>
      <c r="C63" s="12">
        <v>390</v>
      </c>
      <c r="D63" s="12">
        <v>130</v>
      </c>
      <c r="E63" s="42">
        <f t="shared" si="0"/>
        <v>0</v>
      </c>
      <c r="F63" s="3"/>
      <c r="G63" s="4">
        <f t="shared" si="11"/>
        <v>1.6888149551683282</v>
      </c>
      <c r="H63" s="4">
        <f t="shared" si="12"/>
        <v>0.664887777625326</v>
      </c>
      <c r="I63" s="5">
        <f t="shared" si="13"/>
        <v>1.012133468149646</v>
      </c>
      <c r="J63" s="61">
        <f t="shared" si="14"/>
        <v>0.01213346814964611</v>
      </c>
      <c r="K63" s="7">
        <f t="shared" si="20"/>
        <v>0.5625454545454556</v>
      </c>
      <c r="L63" s="5">
        <f t="shared" si="15"/>
        <v>0.012986472424557775</v>
      </c>
      <c r="M63" s="6">
        <f t="shared" si="16"/>
        <v>0.013144043374097403</v>
      </c>
      <c r="O63">
        <f t="shared" si="17"/>
        <v>50700</v>
      </c>
      <c r="P63">
        <f t="shared" si="18"/>
        <v>4132.965086861187</v>
      </c>
    </row>
    <row r="64" spans="1:16" ht="13.5" thickBot="1">
      <c r="A64" s="3">
        <f t="shared" si="19"/>
        <v>40</v>
      </c>
      <c r="B64" s="3"/>
      <c r="C64" s="12">
        <v>400</v>
      </c>
      <c r="D64" s="12">
        <v>120</v>
      </c>
      <c r="E64" s="42">
        <f t="shared" si="0"/>
        <v>0</v>
      </c>
      <c r="F64" s="3"/>
      <c r="G64" s="4">
        <f t="shared" si="11"/>
        <v>1.5589061124630723</v>
      </c>
      <c r="H64" s="4">
        <f t="shared" si="12"/>
        <v>0.6137425639618395</v>
      </c>
      <c r="I64" s="5">
        <f t="shared" si="13"/>
        <v>0.9342770475227504</v>
      </c>
      <c r="J64" s="61">
        <f t="shared" si="14"/>
        <v>-0.06572295247724957</v>
      </c>
      <c r="K64" s="7">
        <f t="shared" si="20"/>
        <v>0.5769696969696962</v>
      </c>
      <c r="L64" s="5">
        <f t="shared" si="15"/>
        <v>0.013319458896982293</v>
      </c>
      <c r="M64" s="6">
        <f t="shared" si="16"/>
        <v>0.012444064732873248</v>
      </c>
      <c r="O64">
        <f t="shared" si="17"/>
        <v>48000</v>
      </c>
      <c r="P64">
        <f t="shared" si="18"/>
        <v>8238.938550626859</v>
      </c>
    </row>
    <row r="65" spans="1:16" ht="13.5" thickBot="1">
      <c r="A65" s="3">
        <f t="shared" si="19"/>
        <v>41</v>
      </c>
      <c r="B65" s="3"/>
      <c r="C65" s="12">
        <v>410</v>
      </c>
      <c r="D65" s="12">
        <v>185</v>
      </c>
      <c r="E65" s="42">
        <f t="shared" si="0"/>
        <v>0</v>
      </c>
      <c r="F65" s="3"/>
      <c r="G65" s="4">
        <f t="shared" si="11"/>
        <v>2.403313590047236</v>
      </c>
      <c r="H65" s="4">
        <f t="shared" si="12"/>
        <v>0.9461864527745024</v>
      </c>
      <c r="I65" s="5">
        <f t="shared" si="13"/>
        <v>1.4403437815975735</v>
      </c>
      <c r="J65" s="61">
        <f t="shared" si="14"/>
        <v>0.4403437815975735</v>
      </c>
      <c r="K65" s="7">
        <f t="shared" si="20"/>
        <v>0.5913939393939387</v>
      </c>
      <c r="L65" s="5">
        <f t="shared" si="15"/>
        <v>0.013652445369406851</v>
      </c>
      <c r="M65" s="6">
        <f t="shared" si="16"/>
        <v>0.019664214791425747</v>
      </c>
      <c r="O65">
        <f t="shared" si="17"/>
        <v>75850</v>
      </c>
      <c r="P65">
        <f t="shared" si="18"/>
        <v>18205.08798560747</v>
      </c>
    </row>
    <row r="66" spans="1:16" ht="13.5" thickBot="1">
      <c r="A66" s="3">
        <f t="shared" si="19"/>
        <v>42</v>
      </c>
      <c r="B66" s="3"/>
      <c r="C66" s="12">
        <v>420</v>
      </c>
      <c r="D66" s="12">
        <v>145</v>
      </c>
      <c r="E66" s="42">
        <f t="shared" si="0"/>
        <v>0</v>
      </c>
      <c r="F66" s="3" t="s">
        <v>50</v>
      </c>
      <c r="G66" s="4">
        <f t="shared" si="11"/>
        <v>1.8836782192262123</v>
      </c>
      <c r="H66" s="4">
        <f t="shared" si="12"/>
        <v>0.741605598120556</v>
      </c>
      <c r="I66" s="5">
        <f t="shared" si="13"/>
        <v>1.12891809908999</v>
      </c>
      <c r="J66" s="61">
        <f t="shared" si="14"/>
        <v>0.12891809908999008</v>
      </c>
      <c r="K66" s="7">
        <f t="shared" si="20"/>
        <v>0.6058181818181829</v>
      </c>
      <c r="L66" s="5">
        <f t="shared" si="15"/>
        <v>0.01398543184183145</v>
      </c>
      <c r="M66" s="6">
        <f t="shared" si="16"/>
        <v>0.01578840712983298</v>
      </c>
      <c r="O66">
        <f t="shared" si="17"/>
        <v>60900</v>
      </c>
      <c r="P66">
        <f t="shared" si="18"/>
        <v>1849.114521841799</v>
      </c>
    </row>
    <row r="67" spans="1:16" ht="13.5" thickBot="1">
      <c r="A67" s="3">
        <f t="shared" si="19"/>
        <v>43</v>
      </c>
      <c r="B67" s="3"/>
      <c r="C67" s="12">
        <v>430</v>
      </c>
      <c r="D67" s="12">
        <v>175</v>
      </c>
      <c r="E67" s="42">
        <f t="shared" si="0"/>
        <v>0</v>
      </c>
      <c r="F67" s="3"/>
      <c r="G67" s="4">
        <f t="shared" si="11"/>
        <v>2.2734047473419805</v>
      </c>
      <c r="H67" s="4">
        <f t="shared" si="12"/>
        <v>0.895041239111016</v>
      </c>
      <c r="I67" s="5">
        <f t="shared" si="13"/>
        <v>1.3624873609706778</v>
      </c>
      <c r="J67" s="61">
        <f t="shared" si="14"/>
        <v>0.3624873609706778</v>
      </c>
      <c r="K67" s="7">
        <f t="shared" si="20"/>
        <v>0.6202424242424236</v>
      </c>
      <c r="L67" s="5">
        <f t="shared" si="15"/>
        <v>0.014318418314255968</v>
      </c>
      <c r="M67" s="6">
        <f t="shared" si="16"/>
        <v>0.019508663982264834</v>
      </c>
      <c r="O67">
        <f t="shared" si="17"/>
        <v>75250</v>
      </c>
      <c r="P67">
        <f t="shared" si="18"/>
        <v>14793.141058076128</v>
      </c>
    </row>
    <row r="68" spans="1:16" ht="13.5" thickBot="1">
      <c r="A68" s="3">
        <f t="shared" si="19"/>
        <v>44</v>
      </c>
      <c r="B68" s="3"/>
      <c r="C68" s="12">
        <v>440</v>
      </c>
      <c r="D68" s="12">
        <v>130</v>
      </c>
      <c r="E68" s="42">
        <f t="shared" si="0"/>
        <v>0</v>
      </c>
      <c r="F68" s="3"/>
      <c r="G68" s="4">
        <f t="shared" si="11"/>
        <v>1.6888149551683282</v>
      </c>
      <c r="H68" s="4">
        <f t="shared" si="12"/>
        <v>0.664887777625326</v>
      </c>
      <c r="I68" s="5">
        <f t="shared" si="13"/>
        <v>1.012133468149646</v>
      </c>
      <c r="J68" s="61">
        <f t="shared" si="14"/>
        <v>0.01213346814964611</v>
      </c>
      <c r="K68" s="7">
        <f t="shared" si="20"/>
        <v>0.634666666666666</v>
      </c>
      <c r="L68" s="5">
        <f t="shared" si="15"/>
        <v>0.014651404786680526</v>
      </c>
      <c r="M68" s="6">
        <f t="shared" si="16"/>
        <v>0.014829177140007286</v>
      </c>
      <c r="O68">
        <f t="shared" si="17"/>
        <v>57200</v>
      </c>
      <c r="P68">
        <f t="shared" si="18"/>
        <v>4662.8324056895435</v>
      </c>
    </row>
    <row r="69" spans="1:16" ht="13.5" thickBot="1">
      <c r="A69" s="3">
        <f t="shared" si="19"/>
        <v>45</v>
      </c>
      <c r="B69" s="3"/>
      <c r="C69" s="12">
        <v>450</v>
      </c>
      <c r="D69" s="12">
        <v>175</v>
      </c>
      <c r="E69" s="42">
        <f t="shared" si="0"/>
        <v>0</v>
      </c>
      <c r="F69" s="3"/>
      <c r="G69" s="4">
        <f t="shared" si="11"/>
        <v>2.2734047473419805</v>
      </c>
      <c r="H69" s="4">
        <f t="shared" si="12"/>
        <v>0.895041239111016</v>
      </c>
      <c r="I69" s="5">
        <f t="shared" si="13"/>
        <v>1.3624873609706778</v>
      </c>
      <c r="J69" s="61">
        <f t="shared" si="14"/>
        <v>0.3624873609706778</v>
      </c>
      <c r="K69" s="7">
        <f t="shared" si="20"/>
        <v>0.6490909090909103</v>
      </c>
      <c r="L69" s="5">
        <f t="shared" si="15"/>
        <v>0.014984391259105126</v>
      </c>
      <c r="M69" s="6">
        <f t="shared" si="16"/>
        <v>0.020416043702370233</v>
      </c>
      <c r="O69">
        <f t="shared" si="17"/>
        <v>78750</v>
      </c>
      <c r="P69">
        <f t="shared" si="18"/>
        <v>15481.194130544785</v>
      </c>
    </row>
    <row r="70" spans="1:16" ht="13.5" thickBot="1">
      <c r="A70" s="3">
        <f t="shared" si="19"/>
        <v>46</v>
      </c>
      <c r="B70" s="3"/>
      <c r="C70" s="12">
        <v>460</v>
      </c>
      <c r="D70" s="12">
        <v>135</v>
      </c>
      <c r="E70" s="42">
        <f t="shared" si="0"/>
        <v>0</v>
      </c>
      <c r="F70" s="3"/>
      <c r="G70" s="4">
        <f t="shared" si="11"/>
        <v>1.7537693765209563</v>
      </c>
      <c r="H70" s="4">
        <f t="shared" si="12"/>
        <v>0.6904603844570694</v>
      </c>
      <c r="I70" s="5">
        <f t="shared" si="13"/>
        <v>1.0510616784630942</v>
      </c>
      <c r="J70" s="61">
        <f t="shared" si="14"/>
        <v>0.05106167846309417</v>
      </c>
      <c r="K70" s="7">
        <f t="shared" si="20"/>
        <v>0.663515151515151</v>
      </c>
      <c r="L70" s="5">
        <f t="shared" si="15"/>
        <v>0.015317377731529642</v>
      </c>
      <c r="M70" s="6">
        <f t="shared" si="16"/>
        <v>0.01609950874815477</v>
      </c>
      <c r="O70">
        <f t="shared" si="17"/>
        <v>62100</v>
      </c>
      <c r="P70">
        <f t="shared" si="18"/>
        <v>2574.7793332208867</v>
      </c>
    </row>
    <row r="71" spans="1:21" ht="13.5" thickBot="1">
      <c r="A71" s="3">
        <f t="shared" si="19"/>
        <v>47</v>
      </c>
      <c r="B71" s="3"/>
      <c r="C71" s="12">
        <v>470</v>
      </c>
      <c r="D71" s="12">
        <v>115</v>
      </c>
      <c r="E71" s="42">
        <f t="shared" si="0"/>
        <v>0</v>
      </c>
      <c r="F71" s="3"/>
      <c r="G71" s="4">
        <f t="shared" si="11"/>
        <v>1.4939516911104442</v>
      </c>
      <c r="H71" s="4">
        <f t="shared" si="12"/>
        <v>0.5881699571300961</v>
      </c>
      <c r="I71" s="5">
        <f t="shared" si="13"/>
        <v>0.8953488372093025</v>
      </c>
      <c r="J71" s="61">
        <f t="shared" si="14"/>
        <v>-0.10465116279069753</v>
      </c>
      <c r="K71" s="7">
        <f t="shared" si="20"/>
        <v>0.6779393939393952</v>
      </c>
      <c r="L71" s="5">
        <f t="shared" si="15"/>
        <v>0.015650364203954242</v>
      </c>
      <c r="M71" s="6">
        <f t="shared" si="16"/>
        <v>0.014012535391912521</v>
      </c>
      <c r="O71">
        <f t="shared" si="17"/>
        <v>54050</v>
      </c>
      <c r="P71">
        <f t="shared" si="18"/>
        <v>12030.752796986559</v>
      </c>
      <c r="U71" s="40"/>
    </row>
    <row r="72" spans="1:16" ht="13.5" thickBot="1">
      <c r="A72" s="3">
        <f t="shared" si="19"/>
        <v>48</v>
      </c>
      <c r="B72" s="3"/>
      <c r="C72" s="12">
        <v>480</v>
      </c>
      <c r="D72" s="12">
        <v>155</v>
      </c>
      <c r="E72" s="42">
        <f t="shared" si="0"/>
        <v>0</v>
      </c>
      <c r="F72" s="3"/>
      <c r="G72" s="4">
        <f t="shared" si="11"/>
        <v>2.013587061931468</v>
      </c>
      <c r="H72" s="4">
        <f t="shared" si="12"/>
        <v>0.7927508117840426</v>
      </c>
      <c r="I72" s="5">
        <f t="shared" si="13"/>
        <v>1.2067745197168858</v>
      </c>
      <c r="J72" s="61">
        <f t="shared" si="14"/>
        <v>0.20677451971688576</v>
      </c>
      <c r="K72" s="7">
        <f t="shared" si="20"/>
        <v>0.6923636363636341</v>
      </c>
      <c r="L72" s="5">
        <f t="shared" si="15"/>
        <v>0.015983350676378717</v>
      </c>
      <c r="M72" s="6">
        <f t="shared" si="16"/>
        <v>0.01928830033595349</v>
      </c>
      <c r="O72">
        <f t="shared" si="17"/>
        <v>74400</v>
      </c>
      <c r="P72">
        <f t="shared" si="18"/>
        <v>6913.27373924777</v>
      </c>
    </row>
    <row r="73" spans="1:16" ht="13.5" thickBot="1">
      <c r="A73" s="3">
        <f t="shared" si="19"/>
        <v>49</v>
      </c>
      <c r="B73" s="3"/>
      <c r="C73" s="12">
        <v>490</v>
      </c>
      <c r="D73" s="12">
        <v>100</v>
      </c>
      <c r="E73" s="42">
        <f t="shared" si="0"/>
        <v>0</v>
      </c>
      <c r="F73" s="3"/>
      <c r="G73" s="4">
        <f t="shared" si="11"/>
        <v>1.2990884270525602</v>
      </c>
      <c r="H73" s="4">
        <f t="shared" si="12"/>
        <v>0.5114521366348662</v>
      </c>
      <c r="I73" s="5">
        <f t="shared" si="13"/>
        <v>0.7785642062689586</v>
      </c>
      <c r="J73" s="61">
        <f t="shared" si="14"/>
        <v>-0.22143579373104139</v>
      </c>
      <c r="K73" s="7">
        <f t="shared" si="20"/>
        <v>0.7067878787878819</v>
      </c>
      <c r="L73" s="5">
        <f t="shared" si="15"/>
        <v>0.0163163371488034</v>
      </c>
      <c r="M73" s="6">
        <f t="shared" si="16"/>
        <v>0.012703316081474843</v>
      </c>
      <c r="O73">
        <f t="shared" si="17"/>
        <v>49000</v>
      </c>
      <c r="P73">
        <f t="shared" si="18"/>
        <v>19892.6997245179</v>
      </c>
    </row>
    <row r="74" spans="1:16" ht="13.5" thickBot="1">
      <c r="A74" s="3">
        <f t="shared" si="19"/>
        <v>50</v>
      </c>
      <c r="B74" s="3"/>
      <c r="C74" s="12">
        <v>500</v>
      </c>
      <c r="D74" s="12">
        <v>135</v>
      </c>
      <c r="E74" s="42">
        <f t="shared" si="0"/>
        <v>0</v>
      </c>
      <c r="F74" s="3"/>
      <c r="G74" s="4">
        <f t="shared" si="11"/>
        <v>1.7537693765209563</v>
      </c>
      <c r="H74" s="4">
        <f t="shared" si="12"/>
        <v>0.6904603844570694</v>
      </c>
      <c r="I74" s="5">
        <f t="shared" si="13"/>
        <v>1.0510616784630942</v>
      </c>
      <c r="J74" s="61">
        <f t="shared" si="14"/>
        <v>0.05106167846309417</v>
      </c>
      <c r="K74" s="7">
        <f t="shared" si="20"/>
        <v>0.721212121212119</v>
      </c>
      <c r="L74" s="5">
        <f t="shared" si="15"/>
        <v>0.016649323621227834</v>
      </c>
      <c r="M74" s="6">
        <f t="shared" si="16"/>
        <v>0.017499466030602966</v>
      </c>
      <c r="O74">
        <f t="shared" si="17"/>
        <v>67500</v>
      </c>
      <c r="P74">
        <f t="shared" si="18"/>
        <v>2798.673188283573</v>
      </c>
    </row>
    <row r="75" spans="1:16" ht="13.5" thickBot="1">
      <c r="A75" s="3">
        <f t="shared" si="19"/>
        <v>51</v>
      </c>
      <c r="B75" s="3"/>
      <c r="C75" s="12">
        <v>510</v>
      </c>
      <c r="D75" s="12">
        <v>135</v>
      </c>
      <c r="E75" s="42">
        <f t="shared" si="0"/>
        <v>0</v>
      </c>
      <c r="F75" s="3"/>
      <c r="G75" s="4">
        <f t="shared" si="11"/>
        <v>1.7537693765209563</v>
      </c>
      <c r="H75" s="4">
        <f t="shared" si="12"/>
        <v>0.6904603844570694</v>
      </c>
      <c r="I75" s="5">
        <f t="shared" si="13"/>
        <v>1.0510616784630942</v>
      </c>
      <c r="J75" s="61">
        <f t="shared" si="14"/>
        <v>0.05106167846309417</v>
      </c>
      <c r="K75" s="7">
        <f t="shared" si="20"/>
        <v>0.7356363636363632</v>
      </c>
      <c r="L75" s="5">
        <f t="shared" si="15"/>
        <v>0.016982310093652433</v>
      </c>
      <c r="M75" s="6">
        <f t="shared" si="16"/>
        <v>0.01784945535121507</v>
      </c>
      <c r="O75">
        <f t="shared" si="17"/>
        <v>68850</v>
      </c>
      <c r="P75">
        <f t="shared" si="18"/>
        <v>2854.646652049244</v>
      </c>
    </row>
    <row r="76" spans="1:16" ht="13.5" thickBot="1">
      <c r="A76" s="3">
        <f t="shared" si="19"/>
        <v>52</v>
      </c>
      <c r="B76" s="3"/>
      <c r="C76" s="12">
        <v>520</v>
      </c>
      <c r="D76" s="12">
        <v>125</v>
      </c>
      <c r="E76" s="42">
        <f t="shared" si="0"/>
        <v>0</v>
      </c>
      <c r="F76" s="3"/>
      <c r="G76" s="4">
        <f t="shared" si="11"/>
        <v>1.6238605338157002</v>
      </c>
      <c r="H76" s="4">
        <f t="shared" si="12"/>
        <v>0.6393151707935827</v>
      </c>
      <c r="I76" s="5">
        <f t="shared" si="13"/>
        <v>0.9732052578361983</v>
      </c>
      <c r="J76" s="61">
        <f t="shared" si="14"/>
        <v>-0.026794742163801732</v>
      </c>
      <c r="K76" s="7">
        <f t="shared" si="20"/>
        <v>0.7500606060606074</v>
      </c>
      <c r="L76" s="5">
        <f t="shared" si="15"/>
        <v>0.017315296566077033</v>
      </c>
      <c r="M76" s="6">
        <f t="shared" si="16"/>
        <v>0.016851337659099238</v>
      </c>
      <c r="O76">
        <f t="shared" si="17"/>
        <v>65000</v>
      </c>
      <c r="P76">
        <f t="shared" si="18"/>
        <v>8110.620115814916</v>
      </c>
    </row>
    <row r="77" spans="1:16" ht="13.5" thickBot="1">
      <c r="A77" s="3">
        <f t="shared" si="19"/>
        <v>53</v>
      </c>
      <c r="B77" s="3"/>
      <c r="C77" s="12">
        <v>530</v>
      </c>
      <c r="D77" s="12">
        <v>125</v>
      </c>
      <c r="E77" s="42">
        <f t="shared" si="0"/>
        <v>0</v>
      </c>
      <c r="F77" s="3"/>
      <c r="G77" s="4">
        <f t="shared" si="11"/>
        <v>1.6238605338157002</v>
      </c>
      <c r="H77" s="4">
        <f t="shared" si="12"/>
        <v>0.6393151707935827</v>
      </c>
      <c r="I77" s="5">
        <f t="shared" si="13"/>
        <v>0.9732052578361983</v>
      </c>
      <c r="J77" s="61">
        <f t="shared" si="14"/>
        <v>-0.026794742163801732</v>
      </c>
      <c r="K77" s="7">
        <f t="shared" si="20"/>
        <v>0.7644848484848481</v>
      </c>
      <c r="L77" s="5">
        <f t="shared" si="15"/>
        <v>0.01764828303850155</v>
      </c>
      <c r="M77" s="6">
        <f t="shared" si="16"/>
        <v>0.017175401844851106</v>
      </c>
      <c r="O77">
        <f t="shared" si="17"/>
        <v>66250</v>
      </c>
      <c r="P77">
        <f t="shared" si="18"/>
        <v>8266.593579580587</v>
      </c>
    </row>
    <row r="78" spans="1:16" ht="13.5" thickBot="1">
      <c r="A78" s="3">
        <f t="shared" si="19"/>
        <v>54</v>
      </c>
      <c r="B78" s="3"/>
      <c r="C78" s="12">
        <v>540</v>
      </c>
      <c r="D78" s="12">
        <v>135</v>
      </c>
      <c r="E78" s="42">
        <f t="shared" si="0"/>
        <v>0</v>
      </c>
      <c r="F78" s="3"/>
      <c r="G78" s="4">
        <f t="shared" si="11"/>
        <v>1.7537693765209563</v>
      </c>
      <c r="H78" s="4">
        <f t="shared" si="12"/>
        <v>0.6904603844570694</v>
      </c>
      <c r="I78" s="5">
        <f t="shared" si="13"/>
        <v>1.0510616784630942</v>
      </c>
      <c r="J78" s="61">
        <f t="shared" si="14"/>
        <v>0.05106167846309417</v>
      </c>
      <c r="K78" s="7">
        <f t="shared" si="20"/>
        <v>0.7789090909090923</v>
      </c>
      <c r="L78" s="5">
        <f t="shared" si="15"/>
        <v>0.01798126951092615</v>
      </c>
      <c r="M78" s="6">
        <f t="shared" si="16"/>
        <v>0.0188994233130513</v>
      </c>
      <c r="O78">
        <f t="shared" si="17"/>
        <v>72900</v>
      </c>
      <c r="P78">
        <f t="shared" si="18"/>
        <v>3022.5670433462583</v>
      </c>
    </row>
    <row r="79" spans="1:16" ht="13.5" thickBot="1">
      <c r="A79" s="3">
        <f t="shared" si="19"/>
        <v>55</v>
      </c>
      <c r="B79" s="3"/>
      <c r="C79" s="12">
        <v>550</v>
      </c>
      <c r="D79" s="12">
        <v>125</v>
      </c>
      <c r="E79" s="42">
        <f t="shared" si="0"/>
        <v>0</v>
      </c>
      <c r="F79" s="3"/>
      <c r="G79" s="4">
        <f t="shared" si="11"/>
        <v>1.6238605338157002</v>
      </c>
      <c r="H79" s="4">
        <f t="shared" si="12"/>
        <v>0.6393151707935827</v>
      </c>
      <c r="I79" s="5">
        <f t="shared" si="13"/>
        <v>0.9732052578361983</v>
      </c>
      <c r="J79" s="61">
        <f t="shared" si="14"/>
        <v>-0.026794742163801732</v>
      </c>
      <c r="K79" s="7">
        <f t="shared" si="20"/>
        <v>0.7933333333333294</v>
      </c>
      <c r="L79" s="5">
        <f t="shared" si="15"/>
        <v>0.018314255983350586</v>
      </c>
      <c r="M79" s="6">
        <f t="shared" si="16"/>
        <v>0.017823530216354844</v>
      </c>
      <c r="O79">
        <f t="shared" si="17"/>
        <v>68750</v>
      </c>
      <c r="P79">
        <f t="shared" si="18"/>
        <v>8578.54050711193</v>
      </c>
    </row>
    <row r="80" spans="1:16" ht="13.5" thickBot="1">
      <c r="A80" s="3">
        <f t="shared" si="19"/>
        <v>56</v>
      </c>
      <c r="B80" s="3"/>
      <c r="C80" s="12">
        <v>560</v>
      </c>
      <c r="D80" s="12">
        <v>150</v>
      </c>
      <c r="E80" s="42">
        <f t="shared" si="0"/>
        <v>0</v>
      </c>
      <c r="F80" s="3"/>
      <c r="G80" s="4">
        <f t="shared" si="11"/>
        <v>1.9486326405788403</v>
      </c>
      <c r="H80" s="4">
        <f t="shared" si="12"/>
        <v>0.7671782049522994</v>
      </c>
      <c r="I80" s="5">
        <f t="shared" si="13"/>
        <v>1.167846309403438</v>
      </c>
      <c r="J80" s="61">
        <f t="shared" si="14"/>
        <v>0.16784630940343792</v>
      </c>
      <c r="K80" s="7">
        <f t="shared" si="20"/>
        <v>0.8077575757575772</v>
      </c>
      <c r="L80" s="5">
        <f t="shared" si="15"/>
        <v>0.018647242455775266</v>
      </c>
      <c r="M80" s="6">
        <f t="shared" si="16"/>
        <v>0.021777113282528245</v>
      </c>
      <c r="O80">
        <f t="shared" si="17"/>
        <v>84000</v>
      </c>
      <c r="P80">
        <f t="shared" si="18"/>
        <v>5265.486029122399</v>
      </c>
    </row>
    <row r="81" spans="1:16" ht="13.5" thickBot="1">
      <c r="A81" s="3">
        <f t="shared" si="19"/>
        <v>57</v>
      </c>
      <c r="B81" s="3"/>
      <c r="C81" s="12">
        <v>570</v>
      </c>
      <c r="D81" s="12">
        <v>110</v>
      </c>
      <c r="E81" s="42">
        <f t="shared" si="0"/>
        <v>0</v>
      </c>
      <c r="F81" s="3"/>
      <c r="G81" s="4">
        <f t="shared" si="11"/>
        <v>1.4289972697578162</v>
      </c>
      <c r="H81" s="4">
        <f t="shared" si="12"/>
        <v>0.5625973502983528</v>
      </c>
      <c r="I81" s="5">
        <f t="shared" si="13"/>
        <v>0.8564206268958544</v>
      </c>
      <c r="J81" s="61">
        <f t="shared" si="14"/>
        <v>-0.1435793731041456</v>
      </c>
      <c r="K81" s="7">
        <f t="shared" si="20"/>
        <v>0.8221818181818179</v>
      </c>
      <c r="L81" s="5">
        <f t="shared" si="15"/>
        <v>0.018980228928199786</v>
      </c>
      <c r="M81" s="6">
        <f t="shared" si="16"/>
        <v>0.016255059557315692</v>
      </c>
      <c r="O81">
        <f t="shared" si="17"/>
        <v>62700</v>
      </c>
      <c r="P81">
        <f t="shared" si="18"/>
        <v>17440.487434643273</v>
      </c>
    </row>
    <row r="82" spans="1:16" ht="13.5" thickBot="1">
      <c r="A82" s="3">
        <f t="shared" si="19"/>
        <v>58</v>
      </c>
      <c r="B82" s="3"/>
      <c r="C82" s="12">
        <v>580</v>
      </c>
      <c r="D82" s="12">
        <v>115</v>
      </c>
      <c r="E82" s="42">
        <f t="shared" si="0"/>
        <v>0</v>
      </c>
      <c r="F82" s="3"/>
      <c r="G82" s="4">
        <f t="shared" si="11"/>
        <v>1.4939516911104442</v>
      </c>
      <c r="H82" s="4">
        <f t="shared" si="12"/>
        <v>0.5881699571300961</v>
      </c>
      <c r="I82" s="5">
        <f t="shared" si="13"/>
        <v>0.8953488372093025</v>
      </c>
      <c r="J82" s="61">
        <f t="shared" si="14"/>
        <v>-0.10465116279069753</v>
      </c>
      <c r="K82" s="7">
        <f t="shared" si="20"/>
        <v>0.8366060606060621</v>
      </c>
      <c r="L82" s="5">
        <f t="shared" si="15"/>
        <v>0.019313215400624383</v>
      </c>
      <c r="M82" s="6">
        <f t="shared" si="16"/>
        <v>0.017292064951721833</v>
      </c>
      <c r="O82">
        <f t="shared" si="17"/>
        <v>66700</v>
      </c>
      <c r="P82">
        <f t="shared" si="18"/>
        <v>14846.460898408945</v>
      </c>
    </row>
    <row r="83" spans="1:16" ht="13.5" thickBot="1">
      <c r="A83" s="3">
        <f t="shared" si="19"/>
        <v>59</v>
      </c>
      <c r="B83" s="3"/>
      <c r="C83" s="12">
        <v>590</v>
      </c>
      <c r="D83" s="12">
        <v>125</v>
      </c>
      <c r="E83" s="42">
        <f t="shared" si="0"/>
        <v>0</v>
      </c>
      <c r="F83" s="3"/>
      <c r="G83" s="4">
        <f t="shared" si="11"/>
        <v>1.6238605338157002</v>
      </c>
      <c r="H83" s="4">
        <f t="shared" si="12"/>
        <v>0.6393151707935827</v>
      </c>
      <c r="I83" s="5">
        <f t="shared" si="13"/>
        <v>0.9732052578361983</v>
      </c>
      <c r="J83" s="61">
        <f t="shared" si="14"/>
        <v>-0.026794742163801732</v>
      </c>
      <c r="K83" s="7">
        <f t="shared" si="20"/>
        <v>0.8510303030303028</v>
      </c>
      <c r="L83" s="5">
        <f t="shared" si="15"/>
        <v>0.019646201873048903</v>
      </c>
      <c r="M83" s="6">
        <f t="shared" si="16"/>
        <v>0.019119786959362558</v>
      </c>
      <c r="O83">
        <f t="shared" si="17"/>
        <v>73750</v>
      </c>
      <c r="P83">
        <f t="shared" si="18"/>
        <v>9202.434362174616</v>
      </c>
    </row>
    <row r="84" spans="1:16" ht="13.5" thickBot="1">
      <c r="A84" s="3">
        <f t="shared" si="19"/>
        <v>60</v>
      </c>
      <c r="B84" s="3"/>
      <c r="C84" s="12">
        <v>600</v>
      </c>
      <c r="D84" s="12">
        <v>135</v>
      </c>
      <c r="E84" s="42">
        <f t="shared" si="0"/>
        <v>0</v>
      </c>
      <c r="F84" s="3"/>
      <c r="G84" s="4">
        <f t="shared" si="11"/>
        <v>1.7537693765209563</v>
      </c>
      <c r="H84" s="4">
        <f t="shared" si="12"/>
        <v>0.6904603844570694</v>
      </c>
      <c r="I84" s="5">
        <f t="shared" si="13"/>
        <v>1.0510616784630942</v>
      </c>
      <c r="J84" s="61">
        <f t="shared" si="14"/>
        <v>0.05106167846309417</v>
      </c>
      <c r="K84" s="7">
        <f t="shared" si="20"/>
        <v>0.8654545454545435</v>
      </c>
      <c r="L84" s="5">
        <f t="shared" si="15"/>
        <v>0.01997918834547342</v>
      </c>
      <c r="M84" s="6">
        <f t="shared" si="16"/>
        <v>0.02099935923672358</v>
      </c>
      <c r="O84">
        <f t="shared" si="17"/>
        <v>81000</v>
      </c>
      <c r="P84">
        <f t="shared" si="18"/>
        <v>3358.4078259402872</v>
      </c>
    </row>
    <row r="85" spans="1:16" ht="13.5" thickBot="1">
      <c r="A85" s="3">
        <f t="shared" si="19"/>
        <v>61</v>
      </c>
      <c r="B85" s="3"/>
      <c r="C85" s="12">
        <v>610</v>
      </c>
      <c r="D85" s="12">
        <v>140</v>
      </c>
      <c r="E85" s="42">
        <f t="shared" si="0"/>
        <v>0</v>
      </c>
      <c r="F85" s="3"/>
      <c r="G85" s="4">
        <f t="shared" si="11"/>
        <v>1.8187237978735842</v>
      </c>
      <c r="H85" s="4">
        <f t="shared" si="12"/>
        <v>0.7160329912888127</v>
      </c>
      <c r="I85" s="5">
        <f t="shared" si="13"/>
        <v>1.089989888776542</v>
      </c>
      <c r="J85" s="61">
        <f t="shared" si="14"/>
        <v>0.08998988877654202</v>
      </c>
      <c r="K85" s="7">
        <f t="shared" si="20"/>
        <v>0.8798787878787877</v>
      </c>
      <c r="L85" s="5">
        <f t="shared" si="15"/>
        <v>0.02031217481789802</v>
      </c>
      <c r="M85" s="6">
        <f t="shared" si="16"/>
        <v>0.02214006517057034</v>
      </c>
      <c r="O85">
        <f t="shared" si="17"/>
        <v>85400</v>
      </c>
      <c r="P85">
        <f t="shared" si="18"/>
        <v>364.3812897059587</v>
      </c>
    </row>
    <row r="86" spans="1:16" ht="13.5" thickBot="1">
      <c r="A86" s="3">
        <f t="shared" si="19"/>
        <v>62</v>
      </c>
      <c r="B86" s="3"/>
      <c r="C86" s="12">
        <v>620</v>
      </c>
      <c r="D86" s="12">
        <v>175</v>
      </c>
      <c r="E86" s="42">
        <f t="shared" si="0"/>
        <v>0</v>
      </c>
      <c r="F86" s="3" t="s">
        <v>50</v>
      </c>
      <c r="G86" s="4">
        <f t="shared" si="11"/>
        <v>2.2734047473419805</v>
      </c>
      <c r="H86" s="4">
        <f t="shared" si="12"/>
        <v>0.895041239111016</v>
      </c>
      <c r="I86" s="5">
        <f t="shared" si="13"/>
        <v>1.3624873609706778</v>
      </c>
      <c r="J86" s="61">
        <f t="shared" si="14"/>
        <v>0.3624873609706778</v>
      </c>
      <c r="K86" s="7">
        <f t="shared" si="20"/>
        <v>0.8943030303030319</v>
      </c>
      <c r="L86" s="5">
        <f t="shared" si="15"/>
        <v>0.02064516129032262</v>
      </c>
      <c r="M86" s="6">
        <f t="shared" si="16"/>
        <v>0.028128771323265658</v>
      </c>
      <c r="O86">
        <f t="shared" si="17"/>
        <v>108500</v>
      </c>
      <c r="P86">
        <f t="shared" si="18"/>
        <v>21329.64524652837</v>
      </c>
    </row>
    <row r="87" spans="1:16" ht="13.5" thickBot="1">
      <c r="A87" s="3">
        <f t="shared" si="19"/>
        <v>63</v>
      </c>
      <c r="B87" s="3"/>
      <c r="C87" s="12">
        <v>630</v>
      </c>
      <c r="D87" s="43">
        <v>105</v>
      </c>
      <c r="E87" s="42">
        <f t="shared" si="0"/>
        <v>0</v>
      </c>
      <c r="F87" s="3"/>
      <c r="G87" s="4">
        <f t="shared" si="11"/>
        <v>1.3640428484051883</v>
      </c>
      <c r="H87" s="4">
        <f t="shared" si="12"/>
        <v>0.5370247434666096</v>
      </c>
      <c r="I87" s="5">
        <f t="shared" si="13"/>
        <v>0.8174924165824066</v>
      </c>
      <c r="J87" s="61">
        <f t="shared" si="14"/>
        <v>-0.18250758341759343</v>
      </c>
      <c r="K87" s="7">
        <f t="shared" si="20"/>
        <v>0.9087272727272726</v>
      </c>
      <c r="L87" s="5">
        <f t="shared" si="15"/>
        <v>0.020978147762747135</v>
      </c>
      <c r="M87" s="6">
        <f t="shared" si="16"/>
        <v>0.017149476709990962</v>
      </c>
      <c r="O87">
        <f t="shared" si="17"/>
        <v>66150</v>
      </c>
      <c r="P87">
        <f t="shared" si="18"/>
        <v>22426.3282172373</v>
      </c>
    </row>
    <row r="88" spans="1:16" ht="13.5" thickBot="1">
      <c r="A88" s="3">
        <f t="shared" si="19"/>
        <v>64</v>
      </c>
      <c r="B88" s="3"/>
      <c r="C88" s="12">
        <v>640</v>
      </c>
      <c r="D88" s="43">
        <v>170</v>
      </c>
      <c r="E88" s="42">
        <f t="shared" si="0"/>
        <v>0</v>
      </c>
      <c r="F88" s="3"/>
      <c r="G88" s="4">
        <f t="shared" si="11"/>
        <v>2.2084503259893524</v>
      </c>
      <c r="H88" s="4">
        <f t="shared" si="12"/>
        <v>0.8694686322792726</v>
      </c>
      <c r="I88" s="5">
        <f t="shared" si="13"/>
        <v>1.3235591506572297</v>
      </c>
      <c r="J88" s="61">
        <f t="shared" si="14"/>
        <v>0.32355915065722973</v>
      </c>
      <c r="K88" s="7">
        <f t="shared" si="20"/>
        <v>0.9231515151515133</v>
      </c>
      <c r="L88" s="5">
        <f t="shared" si="15"/>
        <v>0.021311134235171652</v>
      </c>
      <c r="M88" s="6">
        <f t="shared" si="16"/>
        <v>0.028206546727846</v>
      </c>
      <c r="O88">
        <f t="shared" si="17"/>
        <v>108800</v>
      </c>
      <c r="P88">
        <f t="shared" si="18"/>
        <v>18817.698318997027</v>
      </c>
    </row>
    <row r="89" spans="1:16" ht="13.5" thickBot="1">
      <c r="A89" s="3">
        <f t="shared" si="19"/>
        <v>65</v>
      </c>
      <c r="B89" s="3"/>
      <c r="C89" s="12">
        <v>650</v>
      </c>
      <c r="D89" s="43">
        <v>150</v>
      </c>
      <c r="E89" s="42">
        <f aca="true" t="shared" si="21" ref="E89:E96">IF(AND(D89="",C89&lt;&gt;""),$J$16,0)</f>
        <v>0</v>
      </c>
      <c r="F89" s="3"/>
      <c r="G89" s="4">
        <f aca="true" t="shared" si="22" ref="G89:G120">(D89+E89)/$J$19</f>
        <v>1.9486326405788403</v>
      </c>
      <c r="H89" s="4">
        <f aca="true" t="shared" si="23" ref="H89:H120">G89/2.54</f>
        <v>0.7671782049522994</v>
      </c>
      <c r="I89" s="5">
        <f aca="true" t="shared" si="24" ref="I89:I120">(G89/$J$13)</f>
        <v>1.167846309403438</v>
      </c>
      <c r="J89" s="61">
        <f aca="true" t="shared" si="25" ref="J89:J120">IF(C89&gt;0,I89-1,0)</f>
        <v>0.16784630940343792</v>
      </c>
      <c r="K89" s="7">
        <f t="shared" si="20"/>
        <v>0.9375757575757575</v>
      </c>
      <c r="L89" s="5">
        <f aca="true" t="shared" si="26" ref="L89:L120">(K89/K$206)</f>
        <v>0.021644120707596252</v>
      </c>
      <c r="M89" s="6">
        <f aca="true" t="shared" si="27" ref="M89:M120">L89*I89</f>
        <v>0.02527700648864881</v>
      </c>
      <c r="O89">
        <f aca="true" t="shared" si="28" ref="O89:O120">(D89+E89)*C89</f>
        <v>97500</v>
      </c>
      <c r="P89">
        <f aca="true" t="shared" si="29" ref="P89:P120">C89*ABS(D89-O$207)</f>
        <v>6111.724855231356</v>
      </c>
    </row>
    <row r="90" spans="1:16" ht="13.5" thickBot="1">
      <c r="A90" s="3">
        <f aca="true" t="shared" si="30" ref="A90:A121">A89+1</f>
        <v>66</v>
      </c>
      <c r="B90" s="3"/>
      <c r="C90" s="12">
        <v>660</v>
      </c>
      <c r="D90" s="43">
        <v>110</v>
      </c>
      <c r="E90" s="42">
        <f t="shared" si="21"/>
        <v>0</v>
      </c>
      <c r="F90" s="3"/>
      <c r="G90" s="4">
        <f t="shared" si="22"/>
        <v>1.4289972697578162</v>
      </c>
      <c r="H90" s="4">
        <f t="shared" si="23"/>
        <v>0.5625973502983528</v>
      </c>
      <c r="I90" s="5">
        <f t="shared" si="24"/>
        <v>0.8564206268958544</v>
      </c>
      <c r="J90" s="61">
        <f t="shared" si="25"/>
        <v>-0.1435793731041456</v>
      </c>
      <c r="K90" s="7">
        <f aca="true" t="shared" si="31" ref="K90:K121">IF(C90&gt;0,(((C90+(D$15/2))^2*3.1416)/43560)-(((C89+(D$15/2))^2*3.1416)/43560),0)</f>
        <v>0.9520000000000053</v>
      </c>
      <c r="L90" s="5">
        <f t="shared" si="26"/>
        <v>0.02197710718002093</v>
      </c>
      <c r="M90" s="6">
        <f t="shared" si="27"/>
        <v>0.01882164790847091</v>
      </c>
      <c r="O90">
        <f t="shared" si="28"/>
        <v>72600</v>
      </c>
      <c r="P90">
        <f t="shared" si="29"/>
        <v>20194.248608534315</v>
      </c>
    </row>
    <row r="91" spans="1:16" ht="13.5" thickBot="1">
      <c r="A91" s="3">
        <f t="shared" si="30"/>
        <v>67</v>
      </c>
      <c r="B91" s="3"/>
      <c r="C91" s="12">
        <v>670</v>
      </c>
      <c r="D91" s="43">
        <v>95</v>
      </c>
      <c r="E91" s="42">
        <f t="shared" si="21"/>
        <v>0</v>
      </c>
      <c r="F91" s="3"/>
      <c r="G91" s="4">
        <f t="shared" si="22"/>
        <v>1.2341340056999321</v>
      </c>
      <c r="H91" s="4">
        <f t="shared" si="23"/>
        <v>0.4858795298031229</v>
      </c>
      <c r="I91" s="5">
        <f t="shared" si="24"/>
        <v>0.7396359959555107</v>
      </c>
      <c r="J91" s="61">
        <f t="shared" si="25"/>
        <v>-0.26036400404448934</v>
      </c>
      <c r="K91" s="7">
        <f t="shared" si="31"/>
        <v>0.9664242424242389</v>
      </c>
      <c r="L91" s="5">
        <f t="shared" si="26"/>
        <v>0.022310093652445285</v>
      </c>
      <c r="M91" s="6">
        <f t="shared" si="27"/>
        <v>0.016501348338487085</v>
      </c>
      <c r="O91">
        <f t="shared" si="28"/>
        <v>63650</v>
      </c>
      <c r="P91">
        <f t="shared" si="29"/>
        <v>30550.22207229999</v>
      </c>
    </row>
    <row r="92" spans="1:16" ht="13.5" thickBot="1">
      <c r="A92" s="3">
        <f t="shared" si="30"/>
        <v>68</v>
      </c>
      <c r="B92" s="3"/>
      <c r="C92" s="12">
        <v>680</v>
      </c>
      <c r="D92" s="43">
        <v>75</v>
      </c>
      <c r="E92" s="42">
        <f t="shared" si="21"/>
        <v>0</v>
      </c>
      <c r="F92" s="3"/>
      <c r="G92" s="4">
        <f t="shared" si="22"/>
        <v>0.9743163202894202</v>
      </c>
      <c r="H92" s="4">
        <f t="shared" si="23"/>
        <v>0.3835891024761497</v>
      </c>
      <c r="I92" s="5">
        <f t="shared" si="24"/>
        <v>0.583923154701719</v>
      </c>
      <c r="J92" s="61">
        <f t="shared" si="25"/>
        <v>-0.41607684529828104</v>
      </c>
      <c r="K92" s="7">
        <f t="shared" si="31"/>
        <v>0.9808484848484866</v>
      </c>
      <c r="L92" s="5">
        <f t="shared" si="26"/>
        <v>0.022643080124869968</v>
      </c>
      <c r="M92" s="6">
        <f t="shared" si="27"/>
        <v>0.013221818778677865</v>
      </c>
      <c r="O92">
        <f t="shared" si="28"/>
        <v>51000</v>
      </c>
      <c r="P92">
        <f t="shared" si="29"/>
        <v>44606.19553606566</v>
      </c>
    </row>
    <row r="93" spans="1:16" ht="13.5" thickBot="1">
      <c r="A93" s="3">
        <f t="shared" si="30"/>
        <v>69</v>
      </c>
      <c r="B93" s="3"/>
      <c r="C93" s="12">
        <v>690</v>
      </c>
      <c r="D93" s="43">
        <v>125</v>
      </c>
      <c r="E93" s="42">
        <f t="shared" si="21"/>
        <v>0</v>
      </c>
      <c r="F93" s="3"/>
      <c r="G93" s="4">
        <f t="shared" si="22"/>
        <v>1.6238605338157002</v>
      </c>
      <c r="H93" s="4">
        <f t="shared" si="23"/>
        <v>0.6393151707935827</v>
      </c>
      <c r="I93" s="5">
        <f t="shared" si="24"/>
        <v>0.9732052578361983</v>
      </c>
      <c r="J93" s="61">
        <f t="shared" si="25"/>
        <v>-0.026794742163801732</v>
      </c>
      <c r="K93" s="7">
        <f t="shared" si="31"/>
        <v>0.9952727272727273</v>
      </c>
      <c r="L93" s="5">
        <f t="shared" si="26"/>
        <v>0.022976066597294485</v>
      </c>
      <c r="M93" s="6">
        <f t="shared" si="27"/>
        <v>0.02236042881688164</v>
      </c>
      <c r="O93">
        <f t="shared" si="28"/>
        <v>86250</v>
      </c>
      <c r="P93">
        <f t="shared" si="29"/>
        <v>10762.16899983133</v>
      </c>
    </row>
    <row r="94" spans="1:16" ht="13.5" thickBot="1">
      <c r="A94" s="3">
        <f t="shared" si="30"/>
        <v>70</v>
      </c>
      <c r="B94" s="3"/>
      <c r="C94" s="12">
        <v>700</v>
      </c>
      <c r="D94" s="43">
        <v>165</v>
      </c>
      <c r="E94" s="42">
        <f t="shared" si="21"/>
        <v>0</v>
      </c>
      <c r="F94" s="3"/>
      <c r="G94" s="4">
        <f t="shared" si="22"/>
        <v>2.1434959046367243</v>
      </c>
      <c r="H94" s="4">
        <f t="shared" si="23"/>
        <v>0.8438960254475293</v>
      </c>
      <c r="I94" s="5">
        <f t="shared" si="24"/>
        <v>1.2846309403437817</v>
      </c>
      <c r="J94" s="61">
        <f t="shared" si="25"/>
        <v>0.28463094034378167</v>
      </c>
      <c r="K94" s="7">
        <f t="shared" si="31"/>
        <v>1.009696969696968</v>
      </c>
      <c r="L94" s="5">
        <f t="shared" si="26"/>
        <v>0.023309053069719</v>
      </c>
      <c r="M94" s="6">
        <f t="shared" si="27"/>
        <v>0.02994353076347623</v>
      </c>
      <c r="O94">
        <f t="shared" si="28"/>
        <v>115500</v>
      </c>
      <c r="P94">
        <f t="shared" si="29"/>
        <v>17081.857536402997</v>
      </c>
    </row>
    <row r="95" spans="1:16" ht="13.5" thickBot="1">
      <c r="A95" s="3">
        <f t="shared" si="30"/>
        <v>71</v>
      </c>
      <c r="B95" s="3"/>
      <c r="C95" s="12">
        <v>710</v>
      </c>
      <c r="D95" s="43">
        <v>245</v>
      </c>
      <c r="E95" s="42">
        <f t="shared" si="21"/>
        <v>0</v>
      </c>
      <c r="F95" s="3"/>
      <c r="G95" s="4">
        <f t="shared" si="22"/>
        <v>3.1827666462787727</v>
      </c>
      <c r="H95" s="4">
        <f t="shared" si="23"/>
        <v>1.2530577347554224</v>
      </c>
      <c r="I95" s="5">
        <f t="shared" si="24"/>
        <v>1.9074823053589487</v>
      </c>
      <c r="J95" s="61">
        <f t="shared" si="25"/>
        <v>0.9074823053589487</v>
      </c>
      <c r="K95" s="7">
        <f t="shared" si="31"/>
        <v>1.0241212121212087</v>
      </c>
      <c r="L95" s="5">
        <f t="shared" si="26"/>
        <v>0.023642039542143518</v>
      </c>
      <c r="M95" s="6">
        <f t="shared" si="27"/>
        <v>0.04509677208923534</v>
      </c>
      <c r="O95">
        <f t="shared" si="28"/>
        <v>173950</v>
      </c>
      <c r="P95">
        <f t="shared" si="29"/>
        <v>74125.88407263733</v>
      </c>
    </row>
    <row r="96" spans="1:16" ht="13.5" thickBot="1">
      <c r="A96" s="3">
        <f t="shared" si="30"/>
        <v>72</v>
      </c>
      <c r="B96" s="3"/>
      <c r="C96" s="12">
        <v>720</v>
      </c>
      <c r="D96" s="43">
        <v>205</v>
      </c>
      <c r="E96" s="42">
        <f t="shared" si="21"/>
        <v>0</v>
      </c>
      <c r="F96" s="3"/>
      <c r="G96" s="4">
        <f t="shared" si="22"/>
        <v>2.6631312754577485</v>
      </c>
      <c r="H96" s="4">
        <f t="shared" si="23"/>
        <v>1.0484768801014759</v>
      </c>
      <c r="I96" s="5">
        <f t="shared" si="24"/>
        <v>1.5960566228513653</v>
      </c>
      <c r="J96" s="61">
        <f t="shared" si="25"/>
        <v>0.5960566228513653</v>
      </c>
      <c r="K96" s="7">
        <f t="shared" si="31"/>
        <v>1.0385454545454564</v>
      </c>
      <c r="L96" s="5">
        <f t="shared" si="26"/>
        <v>0.0239750260145682</v>
      </c>
      <c r="M96" s="6">
        <f t="shared" si="27"/>
        <v>0.03826549905358535</v>
      </c>
      <c r="O96">
        <f t="shared" si="28"/>
        <v>147600</v>
      </c>
      <c r="P96">
        <f t="shared" si="29"/>
        <v>46369.91060887166</v>
      </c>
    </row>
    <row r="97" spans="1:16" ht="13.5" thickBot="1">
      <c r="A97" s="3">
        <f t="shared" si="30"/>
        <v>73</v>
      </c>
      <c r="B97" s="3"/>
      <c r="C97" s="12">
        <v>730</v>
      </c>
      <c r="D97" s="43">
        <v>195</v>
      </c>
      <c r="E97" s="42">
        <f aca="true" t="shared" si="32" ref="E97:E128">IF(AND(D97="",C97&lt;&gt;""),$J$16,0)</f>
        <v>0</v>
      </c>
      <c r="F97" s="3"/>
      <c r="G97" s="4">
        <f t="shared" si="22"/>
        <v>2.5332224327524924</v>
      </c>
      <c r="H97" s="4">
        <f t="shared" si="23"/>
        <v>0.9973316664379891</v>
      </c>
      <c r="I97" s="5">
        <f t="shared" si="24"/>
        <v>1.5182002022244694</v>
      </c>
      <c r="J97" s="61">
        <f t="shared" si="25"/>
        <v>0.5182002022244694</v>
      </c>
      <c r="K97" s="7">
        <f t="shared" si="31"/>
        <v>1.052969696969697</v>
      </c>
      <c r="L97" s="5">
        <f t="shared" si="26"/>
        <v>0.024308012486992717</v>
      </c>
      <c r="M97" s="6">
        <f t="shared" si="27"/>
        <v>0.03690442947342727</v>
      </c>
      <c r="O97">
        <f t="shared" si="28"/>
        <v>142350</v>
      </c>
      <c r="P97">
        <f t="shared" si="29"/>
        <v>39713.937145105985</v>
      </c>
    </row>
    <row r="98" spans="1:16" ht="13.5" thickBot="1">
      <c r="A98" s="3">
        <f t="shared" si="30"/>
        <v>74</v>
      </c>
      <c r="B98" s="3"/>
      <c r="C98" s="12">
        <v>740</v>
      </c>
      <c r="D98" s="43">
        <v>170</v>
      </c>
      <c r="E98" s="42">
        <f t="shared" si="32"/>
        <v>0</v>
      </c>
      <c r="F98" s="3"/>
      <c r="G98" s="4">
        <f t="shared" si="22"/>
        <v>2.2084503259893524</v>
      </c>
      <c r="H98" s="4">
        <f t="shared" si="23"/>
        <v>0.8694686322792726</v>
      </c>
      <c r="I98" s="5">
        <f t="shared" si="24"/>
        <v>1.3235591506572297</v>
      </c>
      <c r="J98" s="61">
        <f t="shared" si="25"/>
        <v>0.32355915065722973</v>
      </c>
      <c r="K98" s="7">
        <f t="shared" si="31"/>
        <v>1.067393939393945</v>
      </c>
      <c r="L98" s="5">
        <f t="shared" si="26"/>
        <v>0.0246409989594174</v>
      </c>
      <c r="M98" s="6">
        <f t="shared" si="27"/>
        <v>0.032613819654072174</v>
      </c>
      <c r="O98">
        <f t="shared" si="28"/>
        <v>125800</v>
      </c>
      <c r="P98">
        <f t="shared" si="29"/>
        <v>21757.963681340312</v>
      </c>
    </row>
    <row r="99" spans="1:16" ht="13.5" thickBot="1">
      <c r="A99" s="3">
        <f t="shared" si="30"/>
        <v>75</v>
      </c>
      <c r="B99" s="3"/>
      <c r="C99" s="12">
        <v>750</v>
      </c>
      <c r="D99" s="43">
        <v>165</v>
      </c>
      <c r="E99" s="42">
        <f t="shared" si="32"/>
        <v>0</v>
      </c>
      <c r="F99" s="3"/>
      <c r="G99" s="4">
        <f t="shared" si="22"/>
        <v>2.1434959046367243</v>
      </c>
      <c r="H99" s="4">
        <f t="shared" si="23"/>
        <v>0.8438960254475293</v>
      </c>
      <c r="I99" s="5">
        <f t="shared" si="24"/>
        <v>1.2846309403437817</v>
      </c>
      <c r="J99" s="61">
        <f t="shared" si="25"/>
        <v>0.28463094034378167</v>
      </c>
      <c r="K99" s="7">
        <f t="shared" si="31"/>
        <v>1.0818181818181785</v>
      </c>
      <c r="L99" s="5">
        <f t="shared" si="26"/>
        <v>0.024973985431841754</v>
      </c>
      <c r="M99" s="6">
        <f t="shared" si="27"/>
        <v>0.03208235438943877</v>
      </c>
      <c r="O99">
        <f t="shared" si="28"/>
        <v>123750</v>
      </c>
      <c r="P99">
        <f t="shared" si="29"/>
        <v>18301.99021757464</v>
      </c>
    </row>
    <row r="100" spans="1:16" ht="13.5" thickBot="1">
      <c r="A100" s="3">
        <f t="shared" si="30"/>
        <v>76</v>
      </c>
      <c r="B100" s="3"/>
      <c r="C100" s="12">
        <v>760</v>
      </c>
      <c r="D100" s="43">
        <v>145</v>
      </c>
      <c r="E100" s="42">
        <f t="shared" si="32"/>
        <v>0</v>
      </c>
      <c r="F100" s="3"/>
      <c r="G100" s="4">
        <f t="shared" si="22"/>
        <v>1.8836782192262123</v>
      </c>
      <c r="H100" s="4">
        <f t="shared" si="23"/>
        <v>0.741605598120556</v>
      </c>
      <c r="I100" s="5">
        <f t="shared" si="24"/>
        <v>1.12891809908999</v>
      </c>
      <c r="J100" s="61">
        <f t="shared" si="25"/>
        <v>0.12891809908999008</v>
      </c>
      <c r="K100" s="7">
        <f t="shared" si="31"/>
        <v>1.0962424242424191</v>
      </c>
      <c r="L100" s="5">
        <f t="shared" si="26"/>
        <v>0.02530697190426627</v>
      </c>
      <c r="M100" s="6">
        <f t="shared" si="27"/>
        <v>0.028569498615888065</v>
      </c>
      <c r="O100">
        <f t="shared" si="28"/>
        <v>110200</v>
      </c>
      <c r="P100">
        <f t="shared" si="29"/>
        <v>3346.0167538089695</v>
      </c>
    </row>
    <row r="101" spans="1:16" ht="13.5" thickBot="1">
      <c r="A101" s="3">
        <f t="shared" si="30"/>
        <v>77</v>
      </c>
      <c r="B101" s="3"/>
      <c r="C101" s="12">
        <v>770</v>
      </c>
      <c r="D101" s="43">
        <v>120</v>
      </c>
      <c r="E101" s="42">
        <f t="shared" si="32"/>
        <v>0</v>
      </c>
      <c r="F101" s="3"/>
      <c r="G101" s="4">
        <f t="shared" si="22"/>
        <v>1.5589061124630723</v>
      </c>
      <c r="H101" s="4">
        <f t="shared" si="23"/>
        <v>0.6137425639618395</v>
      </c>
      <c r="I101" s="5">
        <f t="shared" si="24"/>
        <v>0.9342770475227504</v>
      </c>
      <c r="J101" s="61">
        <f t="shared" si="25"/>
        <v>-0.06572295247724957</v>
      </c>
      <c r="K101" s="7">
        <f t="shared" si="31"/>
        <v>1.110666666666674</v>
      </c>
      <c r="L101" s="5">
        <f t="shared" si="26"/>
        <v>0.025639958376691117</v>
      </c>
      <c r="M101" s="6">
        <f t="shared" si="27"/>
        <v>0.02395482461078119</v>
      </c>
      <c r="O101">
        <f t="shared" si="28"/>
        <v>92400</v>
      </c>
      <c r="P101">
        <f t="shared" si="29"/>
        <v>15859.956709956701</v>
      </c>
    </row>
    <row r="102" spans="1:16" ht="13.5" thickBot="1">
      <c r="A102" s="3">
        <f t="shared" si="30"/>
        <v>78</v>
      </c>
      <c r="B102" s="3"/>
      <c r="C102" s="12"/>
      <c r="D102" s="43"/>
      <c r="E102" s="42">
        <f t="shared" si="32"/>
        <v>0</v>
      </c>
      <c r="F102" s="3"/>
      <c r="G102" s="4">
        <f t="shared" si="22"/>
        <v>0</v>
      </c>
      <c r="H102" s="4">
        <f t="shared" si="23"/>
        <v>0</v>
      </c>
      <c r="I102" s="5">
        <f t="shared" si="24"/>
        <v>0</v>
      </c>
      <c r="J102" s="61">
        <f t="shared" si="25"/>
        <v>0</v>
      </c>
      <c r="K102" s="7">
        <f t="shared" si="31"/>
        <v>0</v>
      </c>
      <c r="L102" s="5">
        <f t="shared" si="26"/>
        <v>0</v>
      </c>
      <c r="M102" s="6">
        <f t="shared" si="27"/>
        <v>0</v>
      </c>
      <c r="O102">
        <f t="shared" si="28"/>
        <v>0</v>
      </c>
      <c r="P102">
        <f t="shared" si="29"/>
        <v>0</v>
      </c>
    </row>
    <row r="103" spans="1:16" ht="13.5" thickBot="1">
      <c r="A103" s="3">
        <f t="shared" si="30"/>
        <v>79</v>
      </c>
      <c r="B103" s="3"/>
      <c r="C103" s="12"/>
      <c r="D103" s="43"/>
      <c r="E103" s="42">
        <f t="shared" si="32"/>
        <v>0</v>
      </c>
      <c r="F103" s="3"/>
      <c r="G103" s="4">
        <f t="shared" si="22"/>
        <v>0</v>
      </c>
      <c r="H103" s="4">
        <f t="shared" si="23"/>
        <v>0</v>
      </c>
      <c r="I103" s="5">
        <f t="shared" si="24"/>
        <v>0</v>
      </c>
      <c r="J103" s="61">
        <f t="shared" si="25"/>
        <v>0</v>
      </c>
      <c r="K103" s="7">
        <f t="shared" si="31"/>
        <v>0</v>
      </c>
      <c r="L103" s="5">
        <f t="shared" si="26"/>
        <v>0</v>
      </c>
      <c r="M103" s="6">
        <f t="shared" si="27"/>
        <v>0</v>
      </c>
      <c r="O103">
        <f t="shared" si="28"/>
        <v>0</v>
      </c>
      <c r="P103">
        <f t="shared" si="29"/>
        <v>0</v>
      </c>
    </row>
    <row r="104" spans="1:16" ht="13.5" thickBot="1">
      <c r="A104" s="3">
        <f t="shared" si="30"/>
        <v>80</v>
      </c>
      <c r="B104" s="3"/>
      <c r="C104" s="12"/>
      <c r="D104" s="43"/>
      <c r="E104" s="42">
        <f t="shared" si="32"/>
        <v>0</v>
      </c>
      <c r="F104" s="3"/>
      <c r="G104" s="4">
        <f t="shared" si="22"/>
        <v>0</v>
      </c>
      <c r="H104" s="4">
        <f t="shared" si="23"/>
        <v>0</v>
      </c>
      <c r="I104" s="5">
        <f t="shared" si="24"/>
        <v>0</v>
      </c>
      <c r="J104" s="61">
        <f t="shared" si="25"/>
        <v>0</v>
      </c>
      <c r="K104" s="7">
        <f t="shared" si="31"/>
        <v>0</v>
      </c>
      <c r="L104" s="5">
        <f t="shared" si="26"/>
        <v>0</v>
      </c>
      <c r="M104" s="6">
        <f t="shared" si="27"/>
        <v>0</v>
      </c>
      <c r="O104">
        <f t="shared" si="28"/>
        <v>0</v>
      </c>
      <c r="P104">
        <f t="shared" si="29"/>
        <v>0</v>
      </c>
    </row>
    <row r="105" spans="1:16" ht="13.5" thickBot="1">
      <c r="A105" s="3">
        <f t="shared" si="30"/>
        <v>81</v>
      </c>
      <c r="B105" s="3"/>
      <c r="C105" s="12"/>
      <c r="D105" s="43"/>
      <c r="E105" s="42">
        <f t="shared" si="32"/>
        <v>0</v>
      </c>
      <c r="F105" s="3"/>
      <c r="G105" s="4">
        <f t="shared" si="22"/>
        <v>0</v>
      </c>
      <c r="H105" s="4">
        <f t="shared" si="23"/>
        <v>0</v>
      </c>
      <c r="I105" s="5">
        <f t="shared" si="24"/>
        <v>0</v>
      </c>
      <c r="J105" s="61">
        <f t="shared" si="25"/>
        <v>0</v>
      </c>
      <c r="K105" s="7">
        <f t="shared" si="31"/>
        <v>0</v>
      </c>
      <c r="L105" s="5">
        <f t="shared" si="26"/>
        <v>0</v>
      </c>
      <c r="M105" s="6">
        <f t="shared" si="27"/>
        <v>0</v>
      </c>
      <c r="O105">
        <f t="shared" si="28"/>
        <v>0</v>
      </c>
      <c r="P105">
        <f t="shared" si="29"/>
        <v>0</v>
      </c>
    </row>
    <row r="106" spans="1:16" ht="13.5" thickBot="1">
      <c r="A106" s="3">
        <f t="shared" si="30"/>
        <v>82</v>
      </c>
      <c r="B106" s="3"/>
      <c r="C106" s="12"/>
      <c r="D106" s="43"/>
      <c r="E106" s="42">
        <f t="shared" si="32"/>
        <v>0</v>
      </c>
      <c r="F106" s="3"/>
      <c r="G106" s="4">
        <f t="shared" si="22"/>
        <v>0</v>
      </c>
      <c r="H106" s="4">
        <f t="shared" si="23"/>
        <v>0</v>
      </c>
      <c r="I106" s="5">
        <f t="shared" si="24"/>
        <v>0</v>
      </c>
      <c r="J106" s="61">
        <f t="shared" si="25"/>
        <v>0</v>
      </c>
      <c r="K106" s="7">
        <f t="shared" si="31"/>
        <v>0</v>
      </c>
      <c r="L106" s="5">
        <f t="shared" si="26"/>
        <v>0</v>
      </c>
      <c r="M106" s="6">
        <f t="shared" si="27"/>
        <v>0</v>
      </c>
      <c r="O106">
        <f t="shared" si="28"/>
        <v>0</v>
      </c>
      <c r="P106">
        <f t="shared" si="29"/>
        <v>0</v>
      </c>
    </row>
    <row r="107" spans="1:16" ht="13.5" thickBot="1">
      <c r="A107" s="3">
        <f t="shared" si="30"/>
        <v>83</v>
      </c>
      <c r="B107" s="3"/>
      <c r="C107" s="12"/>
      <c r="D107" s="43"/>
      <c r="E107" s="42">
        <f t="shared" si="32"/>
        <v>0</v>
      </c>
      <c r="F107" s="3"/>
      <c r="G107" s="4">
        <f t="shared" si="22"/>
        <v>0</v>
      </c>
      <c r="H107" s="4">
        <f t="shared" si="23"/>
        <v>0</v>
      </c>
      <c r="I107" s="5">
        <f t="shared" si="24"/>
        <v>0</v>
      </c>
      <c r="J107" s="61">
        <f t="shared" si="25"/>
        <v>0</v>
      </c>
      <c r="K107" s="7">
        <f t="shared" si="31"/>
        <v>0</v>
      </c>
      <c r="L107" s="5">
        <f t="shared" si="26"/>
        <v>0</v>
      </c>
      <c r="M107" s="6">
        <f t="shared" si="27"/>
        <v>0</v>
      </c>
      <c r="O107">
        <f t="shared" si="28"/>
        <v>0</v>
      </c>
      <c r="P107">
        <f t="shared" si="29"/>
        <v>0</v>
      </c>
    </row>
    <row r="108" spans="1:16" ht="13.5" thickBot="1">
      <c r="A108" s="3">
        <f t="shared" si="30"/>
        <v>84</v>
      </c>
      <c r="B108" s="3"/>
      <c r="C108" s="12"/>
      <c r="D108" s="43"/>
      <c r="E108" s="42">
        <f t="shared" si="32"/>
        <v>0</v>
      </c>
      <c r="F108" s="3"/>
      <c r="G108" s="4">
        <f t="shared" si="22"/>
        <v>0</v>
      </c>
      <c r="H108" s="4">
        <f t="shared" si="23"/>
        <v>0</v>
      </c>
      <c r="I108" s="5">
        <f t="shared" si="24"/>
        <v>0</v>
      </c>
      <c r="J108" s="61">
        <f t="shared" si="25"/>
        <v>0</v>
      </c>
      <c r="K108" s="7">
        <f t="shared" si="31"/>
        <v>0</v>
      </c>
      <c r="L108" s="5">
        <f t="shared" si="26"/>
        <v>0</v>
      </c>
      <c r="M108" s="6">
        <f t="shared" si="27"/>
        <v>0</v>
      </c>
      <c r="O108">
        <f t="shared" si="28"/>
        <v>0</v>
      </c>
      <c r="P108">
        <f t="shared" si="29"/>
        <v>0</v>
      </c>
    </row>
    <row r="109" spans="1:16" ht="13.5" thickBot="1">
      <c r="A109" s="3">
        <f t="shared" si="30"/>
        <v>85</v>
      </c>
      <c r="B109" s="3"/>
      <c r="C109" s="12"/>
      <c r="D109" s="43"/>
      <c r="E109" s="42">
        <f t="shared" si="32"/>
        <v>0</v>
      </c>
      <c r="F109" s="3"/>
      <c r="G109" s="4">
        <f t="shared" si="22"/>
        <v>0</v>
      </c>
      <c r="H109" s="4">
        <f t="shared" si="23"/>
        <v>0</v>
      </c>
      <c r="I109" s="5">
        <f t="shared" si="24"/>
        <v>0</v>
      </c>
      <c r="J109" s="61">
        <f t="shared" si="25"/>
        <v>0</v>
      </c>
      <c r="K109" s="7">
        <f t="shared" si="31"/>
        <v>0</v>
      </c>
      <c r="L109" s="5">
        <f t="shared" si="26"/>
        <v>0</v>
      </c>
      <c r="M109" s="6">
        <f t="shared" si="27"/>
        <v>0</v>
      </c>
      <c r="O109">
        <f t="shared" si="28"/>
        <v>0</v>
      </c>
      <c r="P109">
        <f t="shared" si="29"/>
        <v>0</v>
      </c>
    </row>
    <row r="110" spans="1:16" ht="13.5" thickBot="1">
      <c r="A110" s="3">
        <f t="shared" si="30"/>
        <v>86</v>
      </c>
      <c r="B110" s="3"/>
      <c r="C110" s="12"/>
      <c r="D110" s="43"/>
      <c r="E110" s="42">
        <f t="shared" si="32"/>
        <v>0</v>
      </c>
      <c r="F110" s="3"/>
      <c r="G110" s="4">
        <f t="shared" si="22"/>
        <v>0</v>
      </c>
      <c r="H110" s="4">
        <f t="shared" si="23"/>
        <v>0</v>
      </c>
      <c r="I110" s="5">
        <f t="shared" si="24"/>
        <v>0</v>
      </c>
      <c r="J110" s="61">
        <f t="shared" si="25"/>
        <v>0</v>
      </c>
      <c r="K110" s="7">
        <f t="shared" si="31"/>
        <v>0</v>
      </c>
      <c r="L110" s="5">
        <f t="shared" si="26"/>
        <v>0</v>
      </c>
      <c r="M110" s="6">
        <f t="shared" si="27"/>
        <v>0</v>
      </c>
      <c r="O110">
        <f t="shared" si="28"/>
        <v>0</v>
      </c>
      <c r="P110">
        <f t="shared" si="29"/>
        <v>0</v>
      </c>
    </row>
    <row r="111" spans="1:16" ht="13.5" thickBot="1">
      <c r="A111" s="3">
        <f t="shared" si="30"/>
        <v>87</v>
      </c>
      <c r="B111" s="3"/>
      <c r="C111" s="12"/>
      <c r="D111" s="43"/>
      <c r="E111" s="42">
        <f t="shared" si="32"/>
        <v>0</v>
      </c>
      <c r="F111" s="3"/>
      <c r="G111" s="4">
        <f t="shared" si="22"/>
        <v>0</v>
      </c>
      <c r="H111" s="4">
        <f t="shared" si="23"/>
        <v>0</v>
      </c>
      <c r="I111" s="5">
        <f t="shared" si="24"/>
        <v>0</v>
      </c>
      <c r="J111" s="61">
        <f t="shared" si="25"/>
        <v>0</v>
      </c>
      <c r="K111" s="7">
        <f t="shared" si="31"/>
        <v>0</v>
      </c>
      <c r="L111" s="5">
        <f t="shared" si="26"/>
        <v>0</v>
      </c>
      <c r="M111" s="6">
        <f t="shared" si="27"/>
        <v>0</v>
      </c>
      <c r="O111">
        <f t="shared" si="28"/>
        <v>0</v>
      </c>
      <c r="P111">
        <f t="shared" si="29"/>
        <v>0</v>
      </c>
    </row>
    <row r="112" spans="1:16" ht="13.5" thickBot="1">
      <c r="A112" s="3">
        <f t="shared" si="30"/>
        <v>88</v>
      </c>
      <c r="B112" s="3"/>
      <c r="C112" s="12"/>
      <c r="D112" s="43"/>
      <c r="E112" s="42">
        <f t="shared" si="32"/>
        <v>0</v>
      </c>
      <c r="F112" s="3"/>
      <c r="G112" s="4">
        <f t="shared" si="22"/>
        <v>0</v>
      </c>
      <c r="H112" s="4">
        <f t="shared" si="23"/>
        <v>0</v>
      </c>
      <c r="I112" s="5">
        <f t="shared" si="24"/>
        <v>0</v>
      </c>
      <c r="J112" s="61">
        <f t="shared" si="25"/>
        <v>0</v>
      </c>
      <c r="K112" s="7">
        <f t="shared" si="31"/>
        <v>0</v>
      </c>
      <c r="L112" s="5">
        <f t="shared" si="26"/>
        <v>0</v>
      </c>
      <c r="M112" s="6">
        <f t="shared" si="27"/>
        <v>0</v>
      </c>
      <c r="O112">
        <f t="shared" si="28"/>
        <v>0</v>
      </c>
      <c r="P112">
        <f t="shared" si="29"/>
        <v>0</v>
      </c>
    </row>
    <row r="113" spans="1:16" ht="13.5" thickBot="1">
      <c r="A113" s="3">
        <f t="shared" si="30"/>
        <v>89</v>
      </c>
      <c r="B113" s="3"/>
      <c r="C113" s="12"/>
      <c r="D113" s="43"/>
      <c r="E113" s="42">
        <f t="shared" si="32"/>
        <v>0</v>
      </c>
      <c r="F113" s="3"/>
      <c r="G113" s="4">
        <f t="shared" si="22"/>
        <v>0</v>
      </c>
      <c r="H113" s="4">
        <f t="shared" si="23"/>
        <v>0</v>
      </c>
      <c r="I113" s="5">
        <f t="shared" si="24"/>
        <v>0</v>
      </c>
      <c r="J113" s="61">
        <f t="shared" si="25"/>
        <v>0</v>
      </c>
      <c r="K113" s="7">
        <f t="shared" si="31"/>
        <v>0</v>
      </c>
      <c r="L113" s="5">
        <f t="shared" si="26"/>
        <v>0</v>
      </c>
      <c r="M113" s="6">
        <f t="shared" si="27"/>
        <v>0</v>
      </c>
      <c r="O113">
        <f t="shared" si="28"/>
        <v>0</v>
      </c>
      <c r="P113">
        <f t="shared" si="29"/>
        <v>0</v>
      </c>
    </row>
    <row r="114" spans="1:16" ht="13.5" thickBot="1">
      <c r="A114" s="3">
        <f t="shared" si="30"/>
        <v>90</v>
      </c>
      <c r="B114" s="3"/>
      <c r="C114" s="12"/>
      <c r="D114" s="43"/>
      <c r="E114" s="42">
        <f t="shared" si="32"/>
        <v>0</v>
      </c>
      <c r="F114" s="3"/>
      <c r="G114" s="4">
        <f t="shared" si="22"/>
        <v>0</v>
      </c>
      <c r="H114" s="4">
        <f t="shared" si="23"/>
        <v>0</v>
      </c>
      <c r="I114" s="5">
        <f t="shared" si="24"/>
        <v>0</v>
      </c>
      <c r="J114" s="61">
        <f t="shared" si="25"/>
        <v>0</v>
      </c>
      <c r="K114" s="7">
        <f t="shared" si="31"/>
        <v>0</v>
      </c>
      <c r="L114" s="5">
        <f t="shared" si="26"/>
        <v>0</v>
      </c>
      <c r="M114" s="6">
        <f t="shared" si="27"/>
        <v>0</v>
      </c>
      <c r="O114">
        <f t="shared" si="28"/>
        <v>0</v>
      </c>
      <c r="P114">
        <f t="shared" si="29"/>
        <v>0</v>
      </c>
    </row>
    <row r="115" spans="1:16" ht="13.5" thickBot="1">
      <c r="A115" s="3">
        <f t="shared" si="30"/>
        <v>91</v>
      </c>
      <c r="B115" s="3"/>
      <c r="C115" s="12"/>
      <c r="D115" s="43"/>
      <c r="E115" s="42">
        <f t="shared" si="32"/>
        <v>0</v>
      </c>
      <c r="F115" s="3"/>
      <c r="G115" s="4">
        <f t="shared" si="22"/>
        <v>0</v>
      </c>
      <c r="H115" s="4">
        <f t="shared" si="23"/>
        <v>0</v>
      </c>
      <c r="I115" s="5">
        <f t="shared" si="24"/>
        <v>0</v>
      </c>
      <c r="J115" s="61">
        <f t="shared" si="25"/>
        <v>0</v>
      </c>
      <c r="K115" s="7">
        <f t="shared" si="31"/>
        <v>0</v>
      </c>
      <c r="L115" s="5">
        <f t="shared" si="26"/>
        <v>0</v>
      </c>
      <c r="M115" s="6">
        <f t="shared" si="27"/>
        <v>0</v>
      </c>
      <c r="O115">
        <f t="shared" si="28"/>
        <v>0</v>
      </c>
      <c r="P115">
        <f t="shared" si="29"/>
        <v>0</v>
      </c>
    </row>
    <row r="116" spans="1:16" ht="13.5" thickBot="1">
      <c r="A116" s="3">
        <f t="shared" si="30"/>
        <v>92</v>
      </c>
      <c r="B116" s="3"/>
      <c r="C116" s="12"/>
      <c r="D116" s="43"/>
      <c r="E116" s="42">
        <f t="shared" si="32"/>
        <v>0</v>
      </c>
      <c r="F116" s="3"/>
      <c r="G116" s="4">
        <f t="shared" si="22"/>
        <v>0</v>
      </c>
      <c r="H116" s="4">
        <f t="shared" si="23"/>
        <v>0</v>
      </c>
      <c r="I116" s="5">
        <f t="shared" si="24"/>
        <v>0</v>
      </c>
      <c r="J116" s="61">
        <f t="shared" si="25"/>
        <v>0</v>
      </c>
      <c r="K116" s="7">
        <f t="shared" si="31"/>
        <v>0</v>
      </c>
      <c r="L116" s="5">
        <f t="shared" si="26"/>
        <v>0</v>
      </c>
      <c r="M116" s="6">
        <f t="shared" si="27"/>
        <v>0</v>
      </c>
      <c r="O116">
        <f t="shared" si="28"/>
        <v>0</v>
      </c>
      <c r="P116">
        <f t="shared" si="29"/>
        <v>0</v>
      </c>
    </row>
    <row r="117" spans="1:16" ht="13.5" thickBot="1">
      <c r="A117" s="3">
        <f t="shared" si="30"/>
        <v>93</v>
      </c>
      <c r="B117" s="3"/>
      <c r="C117" s="12"/>
      <c r="D117" s="43"/>
      <c r="E117" s="42">
        <f t="shared" si="32"/>
        <v>0</v>
      </c>
      <c r="F117" s="3"/>
      <c r="G117" s="4">
        <f t="shared" si="22"/>
        <v>0</v>
      </c>
      <c r="H117" s="4">
        <f t="shared" si="23"/>
        <v>0</v>
      </c>
      <c r="I117" s="5">
        <f t="shared" si="24"/>
        <v>0</v>
      </c>
      <c r="J117" s="61">
        <f t="shared" si="25"/>
        <v>0</v>
      </c>
      <c r="K117" s="7">
        <f t="shared" si="31"/>
        <v>0</v>
      </c>
      <c r="L117" s="5">
        <f t="shared" si="26"/>
        <v>0</v>
      </c>
      <c r="M117" s="6">
        <f t="shared" si="27"/>
        <v>0</v>
      </c>
      <c r="O117">
        <f t="shared" si="28"/>
        <v>0</v>
      </c>
      <c r="P117">
        <f t="shared" si="29"/>
        <v>0</v>
      </c>
    </row>
    <row r="118" spans="1:16" ht="13.5" thickBot="1">
      <c r="A118" s="3">
        <f t="shared" si="30"/>
        <v>94</v>
      </c>
      <c r="B118" s="3"/>
      <c r="C118" s="12"/>
      <c r="D118" s="43"/>
      <c r="E118" s="42">
        <f t="shared" si="32"/>
        <v>0</v>
      </c>
      <c r="F118" s="3"/>
      <c r="G118" s="4">
        <f t="shared" si="22"/>
        <v>0</v>
      </c>
      <c r="H118" s="4">
        <f t="shared" si="23"/>
        <v>0</v>
      </c>
      <c r="I118" s="5">
        <f t="shared" si="24"/>
        <v>0</v>
      </c>
      <c r="J118" s="61">
        <f t="shared" si="25"/>
        <v>0</v>
      </c>
      <c r="K118" s="7">
        <f t="shared" si="31"/>
        <v>0</v>
      </c>
      <c r="L118" s="5">
        <f t="shared" si="26"/>
        <v>0</v>
      </c>
      <c r="M118" s="6">
        <f t="shared" si="27"/>
        <v>0</v>
      </c>
      <c r="O118">
        <f t="shared" si="28"/>
        <v>0</v>
      </c>
      <c r="P118">
        <f t="shared" si="29"/>
        <v>0</v>
      </c>
    </row>
    <row r="119" spans="1:16" ht="13.5" thickBot="1">
      <c r="A119" s="3">
        <f t="shared" si="30"/>
        <v>95</v>
      </c>
      <c r="B119" s="3"/>
      <c r="C119" s="12"/>
      <c r="D119" s="43"/>
      <c r="E119" s="42">
        <f t="shared" si="32"/>
        <v>0</v>
      </c>
      <c r="F119" s="3"/>
      <c r="G119" s="4">
        <f t="shared" si="22"/>
        <v>0</v>
      </c>
      <c r="H119" s="4">
        <f t="shared" si="23"/>
        <v>0</v>
      </c>
      <c r="I119" s="5">
        <f t="shared" si="24"/>
        <v>0</v>
      </c>
      <c r="J119" s="61">
        <f t="shared" si="25"/>
        <v>0</v>
      </c>
      <c r="K119" s="7">
        <f t="shared" si="31"/>
        <v>0</v>
      </c>
      <c r="L119" s="5">
        <f t="shared" si="26"/>
        <v>0</v>
      </c>
      <c r="M119" s="6">
        <f t="shared" si="27"/>
        <v>0</v>
      </c>
      <c r="O119">
        <f t="shared" si="28"/>
        <v>0</v>
      </c>
      <c r="P119">
        <f t="shared" si="29"/>
        <v>0</v>
      </c>
    </row>
    <row r="120" spans="1:16" ht="13.5" thickBot="1">
      <c r="A120" s="3">
        <f t="shared" si="30"/>
        <v>96</v>
      </c>
      <c r="B120" s="3"/>
      <c r="C120" s="12"/>
      <c r="D120" s="43"/>
      <c r="E120" s="42">
        <f t="shared" si="32"/>
        <v>0</v>
      </c>
      <c r="F120" s="3"/>
      <c r="G120" s="4">
        <f t="shared" si="22"/>
        <v>0</v>
      </c>
      <c r="H120" s="4">
        <f t="shared" si="23"/>
        <v>0</v>
      </c>
      <c r="I120" s="5">
        <f t="shared" si="24"/>
        <v>0</v>
      </c>
      <c r="J120" s="61">
        <f t="shared" si="25"/>
        <v>0</v>
      </c>
      <c r="K120" s="7">
        <f t="shared" si="31"/>
        <v>0</v>
      </c>
      <c r="L120" s="5">
        <f t="shared" si="26"/>
        <v>0</v>
      </c>
      <c r="M120" s="6">
        <f t="shared" si="27"/>
        <v>0</v>
      </c>
      <c r="O120">
        <f t="shared" si="28"/>
        <v>0</v>
      </c>
      <c r="P120">
        <f t="shared" si="29"/>
        <v>0</v>
      </c>
    </row>
    <row r="121" spans="1:16" ht="13.5" thickBot="1">
      <c r="A121" s="3">
        <f t="shared" si="30"/>
        <v>97</v>
      </c>
      <c r="B121" s="3"/>
      <c r="C121" s="12"/>
      <c r="D121" s="43"/>
      <c r="E121" s="42">
        <f t="shared" si="32"/>
        <v>0</v>
      </c>
      <c r="F121" s="3"/>
      <c r="G121" s="4">
        <f aca="true" t="shared" si="33" ref="G121:G152">(D121+E121)/$J$19</f>
        <v>0</v>
      </c>
      <c r="H121" s="4">
        <f aca="true" t="shared" si="34" ref="H121:H152">G121/2.54</f>
        <v>0</v>
      </c>
      <c r="I121" s="5">
        <f aca="true" t="shared" si="35" ref="I121:I152">(G121/$J$13)</f>
        <v>0</v>
      </c>
      <c r="J121" s="61">
        <f aca="true" t="shared" si="36" ref="J121:J152">IF(C121&gt;0,I121-1,0)</f>
        <v>0</v>
      </c>
      <c r="K121" s="7">
        <f t="shared" si="31"/>
        <v>0</v>
      </c>
      <c r="L121" s="5">
        <f aca="true" t="shared" si="37" ref="L121:L152">(K121/K$206)</f>
        <v>0</v>
      </c>
      <c r="M121" s="6">
        <f aca="true" t="shared" si="38" ref="M121:M152">L121*I121</f>
        <v>0</v>
      </c>
      <c r="O121">
        <f aca="true" t="shared" si="39" ref="O121:O152">(D121+E121)*C121</f>
        <v>0</v>
      </c>
      <c r="P121">
        <f aca="true" t="shared" si="40" ref="P121:P152">C121*ABS(D121-O$207)</f>
        <v>0</v>
      </c>
    </row>
    <row r="122" spans="1:16" ht="13.5" thickBot="1">
      <c r="A122" s="3">
        <f aca="true" t="shared" si="41" ref="A122:A153">A121+1</f>
        <v>98</v>
      </c>
      <c r="B122" s="3"/>
      <c r="C122" s="12"/>
      <c r="D122" s="43"/>
      <c r="E122" s="42">
        <f t="shared" si="32"/>
        <v>0</v>
      </c>
      <c r="F122" s="3"/>
      <c r="G122" s="4">
        <f t="shared" si="33"/>
        <v>0</v>
      </c>
      <c r="H122" s="4">
        <f t="shared" si="34"/>
        <v>0</v>
      </c>
      <c r="I122" s="5">
        <f t="shared" si="35"/>
        <v>0</v>
      </c>
      <c r="J122" s="61">
        <f t="shared" si="36"/>
        <v>0</v>
      </c>
      <c r="K122" s="7">
        <f aca="true" t="shared" si="42" ref="K122:K153">IF(C122&gt;0,(((C122+(D$15/2))^2*3.1416)/43560)-(((C121+(D$15/2))^2*3.1416)/43560),0)</f>
        <v>0</v>
      </c>
      <c r="L122" s="5">
        <f t="shared" si="37"/>
        <v>0</v>
      </c>
      <c r="M122" s="6">
        <f t="shared" si="38"/>
        <v>0</v>
      </c>
      <c r="O122">
        <f t="shared" si="39"/>
        <v>0</v>
      </c>
      <c r="P122">
        <f t="shared" si="40"/>
        <v>0</v>
      </c>
    </row>
    <row r="123" spans="1:16" ht="13.5" thickBot="1">
      <c r="A123" s="3">
        <f t="shared" si="41"/>
        <v>99</v>
      </c>
      <c r="B123" s="3"/>
      <c r="C123" s="12"/>
      <c r="D123" s="43"/>
      <c r="E123" s="42">
        <f t="shared" si="32"/>
        <v>0</v>
      </c>
      <c r="F123" s="3"/>
      <c r="G123" s="4">
        <f t="shared" si="33"/>
        <v>0</v>
      </c>
      <c r="H123" s="4">
        <f t="shared" si="34"/>
        <v>0</v>
      </c>
      <c r="I123" s="5">
        <f t="shared" si="35"/>
        <v>0</v>
      </c>
      <c r="J123" s="61">
        <f t="shared" si="36"/>
        <v>0</v>
      </c>
      <c r="K123" s="7">
        <f t="shared" si="42"/>
        <v>0</v>
      </c>
      <c r="L123" s="5">
        <f t="shared" si="37"/>
        <v>0</v>
      </c>
      <c r="M123" s="6">
        <f t="shared" si="38"/>
        <v>0</v>
      </c>
      <c r="O123">
        <f t="shared" si="39"/>
        <v>0</v>
      </c>
      <c r="P123">
        <f t="shared" si="40"/>
        <v>0</v>
      </c>
    </row>
    <row r="124" spans="1:16" ht="13.5" thickBot="1">
      <c r="A124" s="3">
        <f t="shared" si="41"/>
        <v>100</v>
      </c>
      <c r="B124" s="3"/>
      <c r="C124" s="12"/>
      <c r="D124" s="43"/>
      <c r="E124" s="42">
        <f t="shared" si="32"/>
        <v>0</v>
      </c>
      <c r="F124" s="3"/>
      <c r="G124" s="4">
        <f t="shared" si="33"/>
        <v>0</v>
      </c>
      <c r="H124" s="4">
        <f t="shared" si="34"/>
        <v>0</v>
      </c>
      <c r="I124" s="5">
        <f t="shared" si="35"/>
        <v>0</v>
      </c>
      <c r="J124" s="61">
        <f t="shared" si="36"/>
        <v>0</v>
      </c>
      <c r="K124" s="7">
        <f t="shared" si="42"/>
        <v>0</v>
      </c>
      <c r="L124" s="5">
        <f t="shared" si="37"/>
        <v>0</v>
      </c>
      <c r="M124" s="6">
        <f t="shared" si="38"/>
        <v>0</v>
      </c>
      <c r="O124">
        <f t="shared" si="39"/>
        <v>0</v>
      </c>
      <c r="P124">
        <f t="shared" si="40"/>
        <v>0</v>
      </c>
    </row>
    <row r="125" spans="1:16" ht="13.5" thickBot="1">
      <c r="A125" s="3">
        <f t="shared" si="41"/>
        <v>101</v>
      </c>
      <c r="B125" s="3"/>
      <c r="C125" s="12"/>
      <c r="D125" s="43"/>
      <c r="E125" s="42">
        <f t="shared" si="32"/>
        <v>0</v>
      </c>
      <c r="F125" s="3"/>
      <c r="G125" s="4">
        <f t="shared" si="33"/>
        <v>0</v>
      </c>
      <c r="H125" s="4">
        <f t="shared" si="34"/>
        <v>0</v>
      </c>
      <c r="I125" s="5">
        <f t="shared" si="35"/>
        <v>0</v>
      </c>
      <c r="J125" s="61">
        <f t="shared" si="36"/>
        <v>0</v>
      </c>
      <c r="K125" s="7">
        <f t="shared" si="42"/>
        <v>0</v>
      </c>
      <c r="L125" s="5">
        <f t="shared" si="37"/>
        <v>0</v>
      </c>
      <c r="M125" s="6">
        <f t="shared" si="38"/>
        <v>0</v>
      </c>
      <c r="O125">
        <f t="shared" si="39"/>
        <v>0</v>
      </c>
      <c r="P125">
        <f t="shared" si="40"/>
        <v>0</v>
      </c>
    </row>
    <row r="126" spans="1:16" ht="13.5" thickBot="1">
      <c r="A126" s="3">
        <f t="shared" si="41"/>
        <v>102</v>
      </c>
      <c r="B126" s="3"/>
      <c r="C126" s="12"/>
      <c r="D126" s="43"/>
      <c r="E126" s="42">
        <f t="shared" si="32"/>
        <v>0</v>
      </c>
      <c r="F126" s="3"/>
      <c r="G126" s="4">
        <f t="shared" si="33"/>
        <v>0</v>
      </c>
      <c r="H126" s="4">
        <f t="shared" si="34"/>
        <v>0</v>
      </c>
      <c r="I126" s="5">
        <f t="shared" si="35"/>
        <v>0</v>
      </c>
      <c r="J126" s="61">
        <f t="shared" si="36"/>
        <v>0</v>
      </c>
      <c r="K126" s="7">
        <f t="shared" si="42"/>
        <v>0</v>
      </c>
      <c r="L126" s="5">
        <f t="shared" si="37"/>
        <v>0</v>
      </c>
      <c r="M126" s="6">
        <f t="shared" si="38"/>
        <v>0</v>
      </c>
      <c r="O126">
        <f t="shared" si="39"/>
        <v>0</v>
      </c>
      <c r="P126">
        <f t="shared" si="40"/>
        <v>0</v>
      </c>
    </row>
    <row r="127" spans="1:16" ht="13.5" thickBot="1">
      <c r="A127" s="3">
        <f t="shared" si="41"/>
        <v>103</v>
      </c>
      <c r="B127" s="3"/>
      <c r="C127" s="12"/>
      <c r="D127" s="43"/>
      <c r="E127" s="42">
        <f t="shared" si="32"/>
        <v>0</v>
      </c>
      <c r="F127" s="3"/>
      <c r="G127" s="4">
        <f t="shared" si="33"/>
        <v>0</v>
      </c>
      <c r="H127" s="4">
        <f t="shared" si="34"/>
        <v>0</v>
      </c>
      <c r="I127" s="5">
        <f t="shared" si="35"/>
        <v>0</v>
      </c>
      <c r="J127" s="61">
        <f t="shared" si="36"/>
        <v>0</v>
      </c>
      <c r="K127" s="7">
        <f t="shared" si="42"/>
        <v>0</v>
      </c>
      <c r="L127" s="5">
        <f t="shared" si="37"/>
        <v>0</v>
      </c>
      <c r="M127" s="6">
        <f t="shared" si="38"/>
        <v>0</v>
      </c>
      <c r="O127">
        <f t="shared" si="39"/>
        <v>0</v>
      </c>
      <c r="P127">
        <f t="shared" si="40"/>
        <v>0</v>
      </c>
    </row>
    <row r="128" spans="1:16" ht="13.5" thickBot="1">
      <c r="A128" s="3">
        <f t="shared" si="41"/>
        <v>104</v>
      </c>
      <c r="B128" s="3"/>
      <c r="C128" s="12"/>
      <c r="D128" s="43"/>
      <c r="E128" s="42">
        <f t="shared" si="32"/>
        <v>0</v>
      </c>
      <c r="F128" s="3"/>
      <c r="G128" s="4">
        <f t="shared" si="33"/>
        <v>0</v>
      </c>
      <c r="H128" s="4">
        <f t="shared" si="34"/>
        <v>0</v>
      </c>
      <c r="I128" s="5">
        <f t="shared" si="35"/>
        <v>0</v>
      </c>
      <c r="J128" s="61">
        <f t="shared" si="36"/>
        <v>0</v>
      </c>
      <c r="K128" s="7">
        <f t="shared" si="42"/>
        <v>0</v>
      </c>
      <c r="L128" s="5">
        <f t="shared" si="37"/>
        <v>0</v>
      </c>
      <c r="M128" s="6">
        <f t="shared" si="38"/>
        <v>0</v>
      </c>
      <c r="O128">
        <f t="shared" si="39"/>
        <v>0</v>
      </c>
      <c r="P128">
        <f t="shared" si="40"/>
        <v>0</v>
      </c>
    </row>
    <row r="129" spans="1:16" ht="13.5" thickBot="1">
      <c r="A129" s="3">
        <f t="shared" si="41"/>
        <v>105</v>
      </c>
      <c r="B129" s="3"/>
      <c r="C129" s="12"/>
      <c r="D129" s="43"/>
      <c r="E129" s="42">
        <f aca="true" t="shared" si="43" ref="E129:E160">IF(AND(D129="",C129&lt;&gt;""),$J$16,0)</f>
        <v>0</v>
      </c>
      <c r="F129" s="3"/>
      <c r="G129" s="4">
        <f t="shared" si="33"/>
        <v>0</v>
      </c>
      <c r="H129" s="4">
        <f t="shared" si="34"/>
        <v>0</v>
      </c>
      <c r="I129" s="5">
        <f t="shared" si="35"/>
        <v>0</v>
      </c>
      <c r="J129" s="61">
        <f t="shared" si="36"/>
        <v>0</v>
      </c>
      <c r="K129" s="7">
        <f t="shared" si="42"/>
        <v>0</v>
      </c>
      <c r="L129" s="5">
        <f t="shared" si="37"/>
        <v>0</v>
      </c>
      <c r="M129" s="6">
        <f t="shared" si="38"/>
        <v>0</v>
      </c>
      <c r="O129">
        <f t="shared" si="39"/>
        <v>0</v>
      </c>
      <c r="P129">
        <f t="shared" si="40"/>
        <v>0</v>
      </c>
    </row>
    <row r="130" spans="1:16" ht="13.5" thickBot="1">
      <c r="A130" s="3">
        <f t="shared" si="41"/>
        <v>106</v>
      </c>
      <c r="B130" s="3"/>
      <c r="C130" s="12"/>
      <c r="D130" s="43"/>
      <c r="E130" s="42">
        <f t="shared" si="43"/>
        <v>0</v>
      </c>
      <c r="F130" s="3"/>
      <c r="G130" s="4">
        <f t="shared" si="33"/>
        <v>0</v>
      </c>
      <c r="H130" s="4">
        <f t="shared" si="34"/>
        <v>0</v>
      </c>
      <c r="I130" s="5">
        <f t="shared" si="35"/>
        <v>0</v>
      </c>
      <c r="J130" s="61">
        <f t="shared" si="36"/>
        <v>0</v>
      </c>
      <c r="K130" s="7">
        <f t="shared" si="42"/>
        <v>0</v>
      </c>
      <c r="L130" s="5">
        <f t="shared" si="37"/>
        <v>0</v>
      </c>
      <c r="M130" s="6">
        <f t="shared" si="38"/>
        <v>0</v>
      </c>
      <c r="O130">
        <f t="shared" si="39"/>
        <v>0</v>
      </c>
      <c r="P130">
        <f t="shared" si="40"/>
        <v>0</v>
      </c>
    </row>
    <row r="131" spans="1:16" ht="13.5" thickBot="1">
      <c r="A131" s="3">
        <f t="shared" si="41"/>
        <v>107</v>
      </c>
      <c r="B131" s="3"/>
      <c r="C131" s="12"/>
      <c r="D131" s="43"/>
      <c r="E131" s="42">
        <f t="shared" si="43"/>
        <v>0</v>
      </c>
      <c r="F131" s="3"/>
      <c r="G131" s="4">
        <f t="shared" si="33"/>
        <v>0</v>
      </c>
      <c r="H131" s="4">
        <f t="shared" si="34"/>
        <v>0</v>
      </c>
      <c r="I131" s="5">
        <f t="shared" si="35"/>
        <v>0</v>
      </c>
      <c r="J131" s="61">
        <f t="shared" si="36"/>
        <v>0</v>
      </c>
      <c r="K131" s="7">
        <f t="shared" si="42"/>
        <v>0</v>
      </c>
      <c r="L131" s="5">
        <f t="shared" si="37"/>
        <v>0</v>
      </c>
      <c r="M131" s="6">
        <f t="shared" si="38"/>
        <v>0</v>
      </c>
      <c r="O131">
        <f t="shared" si="39"/>
        <v>0</v>
      </c>
      <c r="P131">
        <f t="shared" si="40"/>
        <v>0</v>
      </c>
    </row>
    <row r="132" spans="1:16" ht="13.5" thickBot="1">
      <c r="A132" s="3">
        <f t="shared" si="41"/>
        <v>108</v>
      </c>
      <c r="B132" s="3"/>
      <c r="C132" s="12"/>
      <c r="D132" s="43"/>
      <c r="E132" s="42">
        <f t="shared" si="43"/>
        <v>0</v>
      </c>
      <c r="F132" s="3"/>
      <c r="G132" s="4">
        <f t="shared" si="33"/>
        <v>0</v>
      </c>
      <c r="H132" s="4">
        <f t="shared" si="34"/>
        <v>0</v>
      </c>
      <c r="I132" s="5">
        <f t="shared" si="35"/>
        <v>0</v>
      </c>
      <c r="J132" s="61">
        <f t="shared" si="36"/>
        <v>0</v>
      </c>
      <c r="K132" s="7">
        <f t="shared" si="42"/>
        <v>0</v>
      </c>
      <c r="L132" s="5">
        <f t="shared" si="37"/>
        <v>0</v>
      </c>
      <c r="M132" s="6">
        <f t="shared" si="38"/>
        <v>0</v>
      </c>
      <c r="O132">
        <f t="shared" si="39"/>
        <v>0</v>
      </c>
      <c r="P132">
        <f t="shared" si="40"/>
        <v>0</v>
      </c>
    </row>
    <row r="133" spans="1:16" ht="13.5" thickBot="1">
      <c r="A133" s="3">
        <f t="shared" si="41"/>
        <v>109</v>
      </c>
      <c r="B133" s="3"/>
      <c r="C133" s="12"/>
      <c r="D133" s="43"/>
      <c r="E133" s="42">
        <f t="shared" si="43"/>
        <v>0</v>
      </c>
      <c r="F133" s="3"/>
      <c r="G133" s="4">
        <f t="shared" si="33"/>
        <v>0</v>
      </c>
      <c r="H133" s="4">
        <f t="shared" si="34"/>
        <v>0</v>
      </c>
      <c r="I133" s="5">
        <f t="shared" si="35"/>
        <v>0</v>
      </c>
      <c r="J133" s="61">
        <f t="shared" si="36"/>
        <v>0</v>
      </c>
      <c r="K133" s="7">
        <f t="shared" si="42"/>
        <v>0</v>
      </c>
      <c r="L133" s="5">
        <f t="shared" si="37"/>
        <v>0</v>
      </c>
      <c r="M133" s="6">
        <f t="shared" si="38"/>
        <v>0</v>
      </c>
      <c r="O133">
        <f t="shared" si="39"/>
        <v>0</v>
      </c>
      <c r="P133">
        <f t="shared" si="40"/>
        <v>0</v>
      </c>
    </row>
    <row r="134" spans="1:16" ht="13.5" thickBot="1">
      <c r="A134" s="3">
        <f t="shared" si="41"/>
        <v>110</v>
      </c>
      <c r="B134" s="3"/>
      <c r="C134" s="12"/>
      <c r="D134" s="43"/>
      <c r="E134" s="42">
        <f t="shared" si="43"/>
        <v>0</v>
      </c>
      <c r="F134" s="3"/>
      <c r="G134" s="4">
        <f t="shared" si="33"/>
        <v>0</v>
      </c>
      <c r="H134" s="4">
        <f t="shared" si="34"/>
        <v>0</v>
      </c>
      <c r="I134" s="5">
        <f t="shared" si="35"/>
        <v>0</v>
      </c>
      <c r="J134" s="61">
        <f t="shared" si="36"/>
        <v>0</v>
      </c>
      <c r="K134" s="7">
        <f t="shared" si="42"/>
        <v>0</v>
      </c>
      <c r="L134" s="5">
        <f t="shared" si="37"/>
        <v>0</v>
      </c>
      <c r="M134" s="6">
        <f t="shared" si="38"/>
        <v>0</v>
      </c>
      <c r="O134">
        <f t="shared" si="39"/>
        <v>0</v>
      </c>
      <c r="P134">
        <f t="shared" si="40"/>
        <v>0</v>
      </c>
    </row>
    <row r="135" spans="1:16" ht="13.5" thickBot="1">
      <c r="A135" s="3">
        <f t="shared" si="41"/>
        <v>111</v>
      </c>
      <c r="B135" s="3"/>
      <c r="C135" s="12"/>
      <c r="D135" s="43"/>
      <c r="E135" s="42">
        <f t="shared" si="43"/>
        <v>0</v>
      </c>
      <c r="F135" s="3"/>
      <c r="G135" s="4">
        <f t="shared" si="33"/>
        <v>0</v>
      </c>
      <c r="H135" s="4">
        <f t="shared" si="34"/>
        <v>0</v>
      </c>
      <c r="I135" s="5">
        <f t="shared" si="35"/>
        <v>0</v>
      </c>
      <c r="J135" s="61">
        <f t="shared" si="36"/>
        <v>0</v>
      </c>
      <c r="K135" s="7">
        <f t="shared" si="42"/>
        <v>0</v>
      </c>
      <c r="L135" s="5">
        <f t="shared" si="37"/>
        <v>0</v>
      </c>
      <c r="M135" s="6">
        <f t="shared" si="38"/>
        <v>0</v>
      </c>
      <c r="O135">
        <f t="shared" si="39"/>
        <v>0</v>
      </c>
      <c r="P135">
        <f t="shared" si="40"/>
        <v>0</v>
      </c>
    </row>
    <row r="136" spans="1:16" ht="13.5" thickBot="1">
      <c r="A136" s="3">
        <f t="shared" si="41"/>
        <v>112</v>
      </c>
      <c r="B136" s="3"/>
      <c r="C136" s="12"/>
      <c r="D136" s="43"/>
      <c r="E136" s="42">
        <f t="shared" si="43"/>
        <v>0</v>
      </c>
      <c r="F136" s="3"/>
      <c r="G136" s="4">
        <f t="shared" si="33"/>
        <v>0</v>
      </c>
      <c r="H136" s="4">
        <f t="shared" si="34"/>
        <v>0</v>
      </c>
      <c r="I136" s="5">
        <f t="shared" si="35"/>
        <v>0</v>
      </c>
      <c r="J136" s="61">
        <f t="shared" si="36"/>
        <v>0</v>
      </c>
      <c r="K136" s="7">
        <f t="shared" si="42"/>
        <v>0</v>
      </c>
      <c r="L136" s="5">
        <f t="shared" si="37"/>
        <v>0</v>
      </c>
      <c r="M136" s="6">
        <f t="shared" si="38"/>
        <v>0</v>
      </c>
      <c r="O136">
        <f t="shared" si="39"/>
        <v>0</v>
      </c>
      <c r="P136">
        <f t="shared" si="40"/>
        <v>0</v>
      </c>
    </row>
    <row r="137" spans="1:16" ht="13.5" thickBot="1">
      <c r="A137" s="3">
        <f t="shared" si="41"/>
        <v>113</v>
      </c>
      <c r="B137" s="3"/>
      <c r="C137" s="12"/>
      <c r="D137" s="43"/>
      <c r="E137" s="42">
        <f t="shared" si="43"/>
        <v>0</v>
      </c>
      <c r="F137" s="3"/>
      <c r="G137" s="4">
        <f t="shared" si="33"/>
        <v>0</v>
      </c>
      <c r="H137" s="4">
        <f t="shared" si="34"/>
        <v>0</v>
      </c>
      <c r="I137" s="5">
        <f t="shared" si="35"/>
        <v>0</v>
      </c>
      <c r="J137" s="61">
        <f t="shared" si="36"/>
        <v>0</v>
      </c>
      <c r="K137" s="7">
        <f t="shared" si="42"/>
        <v>0</v>
      </c>
      <c r="L137" s="5">
        <f t="shared" si="37"/>
        <v>0</v>
      </c>
      <c r="M137" s="6">
        <f t="shared" si="38"/>
        <v>0</v>
      </c>
      <c r="O137">
        <f t="shared" si="39"/>
        <v>0</v>
      </c>
      <c r="P137">
        <f t="shared" si="40"/>
        <v>0</v>
      </c>
    </row>
    <row r="138" spans="1:16" ht="13.5" thickBot="1">
      <c r="A138" s="3">
        <f t="shared" si="41"/>
        <v>114</v>
      </c>
      <c r="B138" s="3"/>
      <c r="C138" s="12"/>
      <c r="D138" s="43"/>
      <c r="E138" s="42">
        <f t="shared" si="43"/>
        <v>0</v>
      </c>
      <c r="F138" s="3"/>
      <c r="G138" s="4">
        <f t="shared" si="33"/>
        <v>0</v>
      </c>
      <c r="H138" s="4">
        <f t="shared" si="34"/>
        <v>0</v>
      </c>
      <c r="I138" s="5">
        <f t="shared" si="35"/>
        <v>0</v>
      </c>
      <c r="J138" s="61">
        <f t="shared" si="36"/>
        <v>0</v>
      </c>
      <c r="K138" s="7">
        <f t="shared" si="42"/>
        <v>0</v>
      </c>
      <c r="L138" s="5">
        <f t="shared" si="37"/>
        <v>0</v>
      </c>
      <c r="M138" s="6">
        <f t="shared" si="38"/>
        <v>0</v>
      </c>
      <c r="O138">
        <f t="shared" si="39"/>
        <v>0</v>
      </c>
      <c r="P138">
        <f t="shared" si="40"/>
        <v>0</v>
      </c>
    </row>
    <row r="139" spans="1:16" ht="13.5" thickBot="1">
      <c r="A139" s="3">
        <f t="shared" si="41"/>
        <v>115</v>
      </c>
      <c r="B139" s="3"/>
      <c r="C139" s="12"/>
      <c r="D139" s="43"/>
      <c r="E139" s="42">
        <f t="shared" si="43"/>
        <v>0</v>
      </c>
      <c r="F139" s="3"/>
      <c r="G139" s="4">
        <f t="shared" si="33"/>
        <v>0</v>
      </c>
      <c r="H139" s="4">
        <f t="shared" si="34"/>
        <v>0</v>
      </c>
      <c r="I139" s="5">
        <f t="shared" si="35"/>
        <v>0</v>
      </c>
      <c r="J139" s="61">
        <f t="shared" si="36"/>
        <v>0</v>
      </c>
      <c r="K139" s="7">
        <f t="shared" si="42"/>
        <v>0</v>
      </c>
      <c r="L139" s="5">
        <f t="shared" si="37"/>
        <v>0</v>
      </c>
      <c r="M139" s="6">
        <f t="shared" si="38"/>
        <v>0</v>
      </c>
      <c r="O139">
        <f t="shared" si="39"/>
        <v>0</v>
      </c>
      <c r="P139">
        <f t="shared" si="40"/>
        <v>0</v>
      </c>
    </row>
    <row r="140" spans="1:16" ht="13.5" thickBot="1">
      <c r="A140" s="3">
        <f t="shared" si="41"/>
        <v>116</v>
      </c>
      <c r="B140" s="3"/>
      <c r="C140" s="12"/>
      <c r="D140" s="43"/>
      <c r="E140" s="42">
        <f t="shared" si="43"/>
        <v>0</v>
      </c>
      <c r="F140" s="3"/>
      <c r="G140" s="4">
        <f t="shared" si="33"/>
        <v>0</v>
      </c>
      <c r="H140" s="4">
        <f t="shared" si="34"/>
        <v>0</v>
      </c>
      <c r="I140" s="5">
        <f t="shared" si="35"/>
        <v>0</v>
      </c>
      <c r="J140" s="61">
        <f t="shared" si="36"/>
        <v>0</v>
      </c>
      <c r="K140" s="7">
        <f t="shared" si="42"/>
        <v>0</v>
      </c>
      <c r="L140" s="5">
        <f t="shared" si="37"/>
        <v>0</v>
      </c>
      <c r="M140" s="6">
        <f t="shared" si="38"/>
        <v>0</v>
      </c>
      <c r="O140">
        <f t="shared" si="39"/>
        <v>0</v>
      </c>
      <c r="P140">
        <f t="shared" si="40"/>
        <v>0</v>
      </c>
    </row>
    <row r="141" spans="1:16" ht="13.5" thickBot="1">
      <c r="A141" s="3">
        <f t="shared" si="41"/>
        <v>117</v>
      </c>
      <c r="B141" s="3"/>
      <c r="C141" s="12"/>
      <c r="D141" s="43"/>
      <c r="E141" s="42">
        <f t="shared" si="43"/>
        <v>0</v>
      </c>
      <c r="F141" s="3"/>
      <c r="G141" s="4">
        <f t="shared" si="33"/>
        <v>0</v>
      </c>
      <c r="H141" s="4">
        <f t="shared" si="34"/>
        <v>0</v>
      </c>
      <c r="I141" s="5">
        <f t="shared" si="35"/>
        <v>0</v>
      </c>
      <c r="J141" s="61">
        <f t="shared" si="36"/>
        <v>0</v>
      </c>
      <c r="K141" s="7">
        <f t="shared" si="42"/>
        <v>0</v>
      </c>
      <c r="L141" s="5">
        <f t="shared" si="37"/>
        <v>0</v>
      </c>
      <c r="M141" s="6">
        <f t="shared" si="38"/>
        <v>0</v>
      </c>
      <c r="O141">
        <f t="shared" si="39"/>
        <v>0</v>
      </c>
      <c r="P141">
        <f t="shared" si="40"/>
        <v>0</v>
      </c>
    </row>
    <row r="142" spans="1:16" ht="13.5" thickBot="1">
      <c r="A142" s="3">
        <f t="shared" si="41"/>
        <v>118</v>
      </c>
      <c r="B142" s="3"/>
      <c r="C142" s="12"/>
      <c r="D142" s="43"/>
      <c r="E142" s="42">
        <f t="shared" si="43"/>
        <v>0</v>
      </c>
      <c r="F142" s="3"/>
      <c r="G142" s="4">
        <f t="shared" si="33"/>
        <v>0</v>
      </c>
      <c r="H142" s="4">
        <f t="shared" si="34"/>
        <v>0</v>
      </c>
      <c r="I142" s="5">
        <f t="shared" si="35"/>
        <v>0</v>
      </c>
      <c r="J142" s="61">
        <f t="shared" si="36"/>
        <v>0</v>
      </c>
      <c r="K142" s="7">
        <f t="shared" si="42"/>
        <v>0</v>
      </c>
      <c r="L142" s="5">
        <f t="shared" si="37"/>
        <v>0</v>
      </c>
      <c r="M142" s="6">
        <f t="shared" si="38"/>
        <v>0</v>
      </c>
      <c r="O142">
        <f t="shared" si="39"/>
        <v>0</v>
      </c>
      <c r="P142">
        <f t="shared" si="40"/>
        <v>0</v>
      </c>
    </row>
    <row r="143" spans="1:16" ht="13.5" thickBot="1">
      <c r="A143" s="3">
        <f t="shared" si="41"/>
        <v>119</v>
      </c>
      <c r="B143" s="3"/>
      <c r="C143" s="12"/>
      <c r="D143" s="43"/>
      <c r="E143" s="42">
        <f t="shared" si="43"/>
        <v>0</v>
      </c>
      <c r="F143" s="3"/>
      <c r="G143" s="4">
        <f t="shared" si="33"/>
        <v>0</v>
      </c>
      <c r="H143" s="4">
        <f t="shared" si="34"/>
        <v>0</v>
      </c>
      <c r="I143" s="5">
        <f t="shared" si="35"/>
        <v>0</v>
      </c>
      <c r="J143" s="61">
        <f t="shared" si="36"/>
        <v>0</v>
      </c>
      <c r="K143" s="7">
        <f t="shared" si="42"/>
        <v>0</v>
      </c>
      <c r="L143" s="5">
        <f t="shared" si="37"/>
        <v>0</v>
      </c>
      <c r="M143" s="6">
        <f t="shared" si="38"/>
        <v>0</v>
      </c>
      <c r="O143">
        <f t="shared" si="39"/>
        <v>0</v>
      </c>
      <c r="P143">
        <f t="shared" si="40"/>
        <v>0</v>
      </c>
    </row>
    <row r="144" spans="1:16" ht="13.5" thickBot="1">
      <c r="A144" s="3">
        <f t="shared" si="41"/>
        <v>120</v>
      </c>
      <c r="B144" s="3"/>
      <c r="C144" s="12"/>
      <c r="D144" s="43"/>
      <c r="E144" s="42">
        <f t="shared" si="43"/>
        <v>0</v>
      </c>
      <c r="F144" s="3"/>
      <c r="G144" s="4">
        <f t="shared" si="33"/>
        <v>0</v>
      </c>
      <c r="H144" s="4">
        <f t="shared" si="34"/>
        <v>0</v>
      </c>
      <c r="I144" s="5">
        <f t="shared" si="35"/>
        <v>0</v>
      </c>
      <c r="J144" s="61">
        <f t="shared" si="36"/>
        <v>0</v>
      </c>
      <c r="K144" s="7">
        <f t="shared" si="42"/>
        <v>0</v>
      </c>
      <c r="L144" s="5">
        <f t="shared" si="37"/>
        <v>0</v>
      </c>
      <c r="M144" s="6">
        <f t="shared" si="38"/>
        <v>0</v>
      </c>
      <c r="O144">
        <f t="shared" si="39"/>
        <v>0</v>
      </c>
      <c r="P144">
        <f t="shared" si="40"/>
        <v>0</v>
      </c>
    </row>
    <row r="145" spans="1:16" ht="13.5" thickBot="1">
      <c r="A145" s="3">
        <f t="shared" si="41"/>
        <v>121</v>
      </c>
      <c r="B145" s="3"/>
      <c r="C145" s="12"/>
      <c r="D145" s="43"/>
      <c r="E145" s="42">
        <f t="shared" si="43"/>
        <v>0</v>
      </c>
      <c r="F145" s="3"/>
      <c r="G145" s="4">
        <f t="shared" si="33"/>
        <v>0</v>
      </c>
      <c r="H145" s="4">
        <f t="shared" si="34"/>
        <v>0</v>
      </c>
      <c r="I145" s="5">
        <f t="shared" si="35"/>
        <v>0</v>
      </c>
      <c r="J145" s="61">
        <f t="shared" si="36"/>
        <v>0</v>
      </c>
      <c r="K145" s="7">
        <f t="shared" si="42"/>
        <v>0</v>
      </c>
      <c r="L145" s="5">
        <f t="shared" si="37"/>
        <v>0</v>
      </c>
      <c r="M145" s="6">
        <f t="shared" si="38"/>
        <v>0</v>
      </c>
      <c r="O145">
        <f t="shared" si="39"/>
        <v>0</v>
      </c>
      <c r="P145">
        <f t="shared" si="40"/>
        <v>0</v>
      </c>
    </row>
    <row r="146" spans="1:16" ht="13.5" thickBot="1">
      <c r="A146" s="3">
        <f t="shared" si="41"/>
        <v>122</v>
      </c>
      <c r="B146" s="3"/>
      <c r="C146" s="12"/>
      <c r="D146" s="43"/>
      <c r="E146" s="42">
        <f t="shared" si="43"/>
        <v>0</v>
      </c>
      <c r="F146" s="3"/>
      <c r="G146" s="4">
        <f t="shared" si="33"/>
        <v>0</v>
      </c>
      <c r="H146" s="4">
        <f t="shared" si="34"/>
        <v>0</v>
      </c>
      <c r="I146" s="5">
        <f t="shared" si="35"/>
        <v>0</v>
      </c>
      <c r="J146" s="61">
        <f t="shared" si="36"/>
        <v>0</v>
      </c>
      <c r="K146" s="7">
        <f t="shared" si="42"/>
        <v>0</v>
      </c>
      <c r="L146" s="5">
        <f t="shared" si="37"/>
        <v>0</v>
      </c>
      <c r="M146" s="6">
        <f t="shared" si="38"/>
        <v>0</v>
      </c>
      <c r="O146">
        <f t="shared" si="39"/>
        <v>0</v>
      </c>
      <c r="P146">
        <f t="shared" si="40"/>
        <v>0</v>
      </c>
    </row>
    <row r="147" spans="1:16" ht="13.5" thickBot="1">
      <c r="A147" s="3">
        <f t="shared" si="41"/>
        <v>123</v>
      </c>
      <c r="B147" s="3"/>
      <c r="C147" s="12"/>
      <c r="D147" s="43"/>
      <c r="E147" s="42">
        <f t="shared" si="43"/>
        <v>0</v>
      </c>
      <c r="F147" s="3"/>
      <c r="G147" s="4">
        <f t="shared" si="33"/>
        <v>0</v>
      </c>
      <c r="H147" s="4">
        <f t="shared" si="34"/>
        <v>0</v>
      </c>
      <c r="I147" s="5">
        <f t="shared" si="35"/>
        <v>0</v>
      </c>
      <c r="J147" s="61">
        <f t="shared" si="36"/>
        <v>0</v>
      </c>
      <c r="K147" s="7">
        <f t="shared" si="42"/>
        <v>0</v>
      </c>
      <c r="L147" s="5">
        <f t="shared" si="37"/>
        <v>0</v>
      </c>
      <c r="M147" s="6">
        <f t="shared" si="38"/>
        <v>0</v>
      </c>
      <c r="O147">
        <f t="shared" si="39"/>
        <v>0</v>
      </c>
      <c r="P147">
        <f t="shared" si="40"/>
        <v>0</v>
      </c>
    </row>
    <row r="148" spans="1:16" ht="13.5" thickBot="1">
      <c r="A148" s="3">
        <f t="shared" si="41"/>
        <v>124</v>
      </c>
      <c r="B148" s="3"/>
      <c r="C148" s="12"/>
      <c r="D148" s="43"/>
      <c r="E148" s="42">
        <f t="shared" si="43"/>
        <v>0</v>
      </c>
      <c r="F148" s="3"/>
      <c r="G148" s="4">
        <f t="shared" si="33"/>
        <v>0</v>
      </c>
      <c r="H148" s="4">
        <f t="shared" si="34"/>
        <v>0</v>
      </c>
      <c r="I148" s="5">
        <f t="shared" si="35"/>
        <v>0</v>
      </c>
      <c r="J148" s="61">
        <f t="shared" si="36"/>
        <v>0</v>
      </c>
      <c r="K148" s="7">
        <f t="shared" si="42"/>
        <v>0</v>
      </c>
      <c r="L148" s="5">
        <f t="shared" si="37"/>
        <v>0</v>
      </c>
      <c r="M148" s="6">
        <f t="shared" si="38"/>
        <v>0</v>
      </c>
      <c r="O148">
        <f t="shared" si="39"/>
        <v>0</v>
      </c>
      <c r="P148">
        <f t="shared" si="40"/>
        <v>0</v>
      </c>
    </row>
    <row r="149" spans="1:16" ht="13.5" thickBot="1">
      <c r="A149" s="3">
        <f t="shared" si="41"/>
        <v>125</v>
      </c>
      <c r="B149" s="3"/>
      <c r="C149" s="12"/>
      <c r="D149" s="43"/>
      <c r="E149" s="42">
        <f t="shared" si="43"/>
        <v>0</v>
      </c>
      <c r="F149" s="3"/>
      <c r="G149" s="4">
        <f t="shared" si="33"/>
        <v>0</v>
      </c>
      <c r="H149" s="4">
        <f t="shared" si="34"/>
        <v>0</v>
      </c>
      <c r="I149" s="5">
        <f t="shared" si="35"/>
        <v>0</v>
      </c>
      <c r="J149" s="61">
        <f t="shared" si="36"/>
        <v>0</v>
      </c>
      <c r="K149" s="7">
        <f t="shared" si="42"/>
        <v>0</v>
      </c>
      <c r="L149" s="5">
        <f t="shared" si="37"/>
        <v>0</v>
      </c>
      <c r="M149" s="6">
        <f t="shared" si="38"/>
        <v>0</v>
      </c>
      <c r="O149">
        <f t="shared" si="39"/>
        <v>0</v>
      </c>
      <c r="P149">
        <f t="shared" si="40"/>
        <v>0</v>
      </c>
    </row>
    <row r="150" spans="1:16" ht="13.5" thickBot="1">
      <c r="A150" s="3">
        <f t="shared" si="41"/>
        <v>126</v>
      </c>
      <c r="B150" s="3"/>
      <c r="C150" s="12"/>
      <c r="D150" s="43"/>
      <c r="E150" s="42">
        <f t="shared" si="43"/>
        <v>0</v>
      </c>
      <c r="F150" s="3"/>
      <c r="G150" s="4">
        <f t="shared" si="33"/>
        <v>0</v>
      </c>
      <c r="H150" s="4">
        <f t="shared" si="34"/>
        <v>0</v>
      </c>
      <c r="I150" s="5">
        <f t="shared" si="35"/>
        <v>0</v>
      </c>
      <c r="J150" s="61">
        <f t="shared" si="36"/>
        <v>0</v>
      </c>
      <c r="K150" s="7">
        <f t="shared" si="42"/>
        <v>0</v>
      </c>
      <c r="L150" s="5">
        <f t="shared" si="37"/>
        <v>0</v>
      </c>
      <c r="M150" s="6">
        <f t="shared" si="38"/>
        <v>0</v>
      </c>
      <c r="O150">
        <f t="shared" si="39"/>
        <v>0</v>
      </c>
      <c r="P150">
        <f t="shared" si="40"/>
        <v>0</v>
      </c>
    </row>
    <row r="151" spans="1:16" ht="13.5" thickBot="1">
      <c r="A151" s="3">
        <f t="shared" si="41"/>
        <v>127</v>
      </c>
      <c r="B151" s="3"/>
      <c r="C151" s="12"/>
      <c r="D151" s="43"/>
      <c r="E151" s="42">
        <f t="shared" si="43"/>
        <v>0</v>
      </c>
      <c r="F151" s="3"/>
      <c r="G151" s="4">
        <f t="shared" si="33"/>
        <v>0</v>
      </c>
      <c r="H151" s="4">
        <f t="shared" si="34"/>
        <v>0</v>
      </c>
      <c r="I151" s="5">
        <f t="shared" si="35"/>
        <v>0</v>
      </c>
      <c r="J151" s="61">
        <f t="shared" si="36"/>
        <v>0</v>
      </c>
      <c r="K151" s="7">
        <f t="shared" si="42"/>
        <v>0</v>
      </c>
      <c r="L151" s="5">
        <f t="shared" si="37"/>
        <v>0</v>
      </c>
      <c r="M151" s="6">
        <f t="shared" si="38"/>
        <v>0</v>
      </c>
      <c r="O151">
        <f t="shared" si="39"/>
        <v>0</v>
      </c>
      <c r="P151">
        <f t="shared" si="40"/>
        <v>0</v>
      </c>
    </row>
    <row r="152" spans="1:16" ht="13.5" thickBot="1">
      <c r="A152" s="3">
        <f t="shared" si="41"/>
        <v>128</v>
      </c>
      <c r="B152" s="3"/>
      <c r="C152" s="12"/>
      <c r="D152" s="43"/>
      <c r="E152" s="42">
        <f t="shared" si="43"/>
        <v>0</v>
      </c>
      <c r="F152" s="3"/>
      <c r="G152" s="4">
        <f t="shared" si="33"/>
        <v>0</v>
      </c>
      <c r="H152" s="4">
        <f t="shared" si="34"/>
        <v>0</v>
      </c>
      <c r="I152" s="5">
        <f t="shared" si="35"/>
        <v>0</v>
      </c>
      <c r="J152" s="61">
        <f t="shared" si="36"/>
        <v>0</v>
      </c>
      <c r="K152" s="7">
        <f t="shared" si="42"/>
        <v>0</v>
      </c>
      <c r="L152" s="5">
        <f t="shared" si="37"/>
        <v>0</v>
      </c>
      <c r="M152" s="6">
        <f t="shared" si="38"/>
        <v>0</v>
      </c>
      <c r="O152">
        <f t="shared" si="39"/>
        <v>0</v>
      </c>
      <c r="P152">
        <f t="shared" si="40"/>
        <v>0</v>
      </c>
    </row>
    <row r="153" spans="1:16" ht="13.5" thickBot="1">
      <c r="A153" s="3">
        <f t="shared" si="41"/>
        <v>129</v>
      </c>
      <c r="B153" s="3"/>
      <c r="C153" s="12"/>
      <c r="D153" s="43"/>
      <c r="E153" s="42">
        <f t="shared" si="43"/>
        <v>0</v>
      </c>
      <c r="F153" s="3"/>
      <c r="G153" s="4">
        <f aca="true" t="shared" si="44" ref="G153:G184">(D153+E153)/$J$19</f>
        <v>0</v>
      </c>
      <c r="H153" s="4">
        <f aca="true" t="shared" si="45" ref="H153:H184">G153/2.54</f>
        <v>0</v>
      </c>
      <c r="I153" s="5">
        <f aca="true" t="shared" si="46" ref="I153:I184">(G153/$J$13)</f>
        <v>0</v>
      </c>
      <c r="J153" s="61">
        <f aca="true" t="shared" si="47" ref="J153:J184">IF(C153&gt;0,I153-1,0)</f>
        <v>0</v>
      </c>
      <c r="K153" s="7">
        <f t="shared" si="42"/>
        <v>0</v>
      </c>
      <c r="L153" s="5">
        <f aca="true" t="shared" si="48" ref="L153:L184">(K153/K$206)</f>
        <v>0</v>
      </c>
      <c r="M153" s="6">
        <f aca="true" t="shared" si="49" ref="M153:M184">L153*I153</f>
        <v>0</v>
      </c>
      <c r="O153">
        <f aca="true" t="shared" si="50" ref="O153:O184">(D153+E153)*C153</f>
        <v>0</v>
      </c>
      <c r="P153">
        <f aca="true" t="shared" si="51" ref="P153:P184">C153*ABS(D153-O$207)</f>
        <v>0</v>
      </c>
    </row>
    <row r="154" spans="1:16" ht="13.5" thickBot="1">
      <c r="A154" s="3">
        <f aca="true" t="shared" si="52" ref="A154:A185">A153+1</f>
        <v>130</v>
      </c>
      <c r="B154" s="3"/>
      <c r="C154" s="12"/>
      <c r="D154" s="43"/>
      <c r="E154" s="42">
        <f t="shared" si="43"/>
        <v>0</v>
      </c>
      <c r="F154" s="3"/>
      <c r="G154" s="4">
        <f t="shared" si="44"/>
        <v>0</v>
      </c>
      <c r="H154" s="4">
        <f t="shared" si="45"/>
        <v>0</v>
      </c>
      <c r="I154" s="5">
        <f t="shared" si="46"/>
        <v>0</v>
      </c>
      <c r="J154" s="61">
        <f t="shared" si="47"/>
        <v>0</v>
      </c>
      <c r="K154" s="7">
        <f aca="true" t="shared" si="53" ref="K154:K185">IF(C154&gt;0,(((C154+(D$15/2))^2*3.1416)/43560)-(((C153+(D$15/2))^2*3.1416)/43560),0)</f>
        <v>0</v>
      </c>
      <c r="L154" s="5">
        <f t="shared" si="48"/>
        <v>0</v>
      </c>
      <c r="M154" s="6">
        <f t="shared" si="49"/>
        <v>0</v>
      </c>
      <c r="O154">
        <f t="shared" si="50"/>
        <v>0</v>
      </c>
      <c r="P154">
        <f t="shared" si="51"/>
        <v>0</v>
      </c>
    </row>
    <row r="155" spans="1:16" ht="13.5" thickBot="1">
      <c r="A155" s="3">
        <f t="shared" si="52"/>
        <v>131</v>
      </c>
      <c r="B155" s="3"/>
      <c r="C155" s="12"/>
      <c r="D155" s="43"/>
      <c r="E155" s="42">
        <f t="shared" si="43"/>
        <v>0</v>
      </c>
      <c r="F155" s="3"/>
      <c r="G155" s="4">
        <f t="shared" si="44"/>
        <v>0</v>
      </c>
      <c r="H155" s="4">
        <f t="shared" si="45"/>
        <v>0</v>
      </c>
      <c r="I155" s="5">
        <f t="shared" si="46"/>
        <v>0</v>
      </c>
      <c r="J155" s="61">
        <f t="shared" si="47"/>
        <v>0</v>
      </c>
      <c r="K155" s="7">
        <f t="shared" si="53"/>
        <v>0</v>
      </c>
      <c r="L155" s="5">
        <f t="shared" si="48"/>
        <v>0</v>
      </c>
      <c r="M155" s="6">
        <f t="shared" si="49"/>
        <v>0</v>
      </c>
      <c r="O155">
        <f t="shared" si="50"/>
        <v>0</v>
      </c>
      <c r="P155">
        <f t="shared" si="51"/>
        <v>0</v>
      </c>
    </row>
    <row r="156" spans="1:16" ht="13.5" thickBot="1">
      <c r="A156" s="3">
        <f t="shared" si="52"/>
        <v>132</v>
      </c>
      <c r="B156" s="3"/>
      <c r="C156" s="12"/>
      <c r="D156" s="43"/>
      <c r="E156" s="42">
        <f t="shared" si="43"/>
        <v>0</v>
      </c>
      <c r="F156" s="3"/>
      <c r="G156" s="4">
        <f t="shared" si="44"/>
        <v>0</v>
      </c>
      <c r="H156" s="4">
        <f t="shared" si="45"/>
        <v>0</v>
      </c>
      <c r="I156" s="5">
        <f t="shared" si="46"/>
        <v>0</v>
      </c>
      <c r="J156" s="61">
        <f t="shared" si="47"/>
        <v>0</v>
      </c>
      <c r="K156" s="7">
        <f t="shared" si="53"/>
        <v>0</v>
      </c>
      <c r="L156" s="5">
        <f t="shared" si="48"/>
        <v>0</v>
      </c>
      <c r="M156" s="6">
        <f t="shared" si="49"/>
        <v>0</v>
      </c>
      <c r="O156">
        <f t="shared" si="50"/>
        <v>0</v>
      </c>
      <c r="P156">
        <f t="shared" si="51"/>
        <v>0</v>
      </c>
    </row>
    <row r="157" spans="1:16" ht="13.5" thickBot="1">
      <c r="A157" s="3">
        <f t="shared" si="52"/>
        <v>133</v>
      </c>
      <c r="B157" s="3"/>
      <c r="C157" s="12"/>
      <c r="D157" s="43"/>
      <c r="E157" s="42">
        <f t="shared" si="43"/>
        <v>0</v>
      </c>
      <c r="F157" s="3"/>
      <c r="G157" s="4">
        <f t="shared" si="44"/>
        <v>0</v>
      </c>
      <c r="H157" s="4">
        <f t="shared" si="45"/>
        <v>0</v>
      </c>
      <c r="I157" s="5">
        <f t="shared" si="46"/>
        <v>0</v>
      </c>
      <c r="J157" s="61">
        <f t="shared" si="47"/>
        <v>0</v>
      </c>
      <c r="K157" s="7">
        <f t="shared" si="53"/>
        <v>0</v>
      </c>
      <c r="L157" s="5">
        <f t="shared" si="48"/>
        <v>0</v>
      </c>
      <c r="M157" s="6">
        <f t="shared" si="49"/>
        <v>0</v>
      </c>
      <c r="O157">
        <f t="shared" si="50"/>
        <v>0</v>
      </c>
      <c r="P157">
        <f t="shared" si="51"/>
        <v>0</v>
      </c>
    </row>
    <row r="158" spans="1:16" ht="13.5" thickBot="1">
      <c r="A158" s="3">
        <f t="shared" si="52"/>
        <v>134</v>
      </c>
      <c r="B158" s="3"/>
      <c r="C158" s="12"/>
      <c r="D158" s="43"/>
      <c r="E158" s="42">
        <f t="shared" si="43"/>
        <v>0</v>
      </c>
      <c r="F158" s="3"/>
      <c r="G158" s="4">
        <f t="shared" si="44"/>
        <v>0</v>
      </c>
      <c r="H158" s="4">
        <f t="shared" si="45"/>
        <v>0</v>
      </c>
      <c r="I158" s="5">
        <f t="shared" si="46"/>
        <v>0</v>
      </c>
      <c r="J158" s="61">
        <f t="shared" si="47"/>
        <v>0</v>
      </c>
      <c r="K158" s="7">
        <f t="shared" si="53"/>
        <v>0</v>
      </c>
      <c r="L158" s="5">
        <f t="shared" si="48"/>
        <v>0</v>
      </c>
      <c r="M158" s="6">
        <f t="shared" si="49"/>
        <v>0</v>
      </c>
      <c r="O158">
        <f t="shared" si="50"/>
        <v>0</v>
      </c>
      <c r="P158">
        <f t="shared" si="51"/>
        <v>0</v>
      </c>
    </row>
    <row r="159" spans="1:16" ht="13.5" thickBot="1">
      <c r="A159" s="3">
        <f t="shared" si="52"/>
        <v>135</v>
      </c>
      <c r="B159" s="3"/>
      <c r="C159" s="12"/>
      <c r="D159" s="43"/>
      <c r="E159" s="42">
        <f t="shared" si="43"/>
        <v>0</v>
      </c>
      <c r="F159" s="3"/>
      <c r="G159" s="4">
        <f t="shared" si="44"/>
        <v>0</v>
      </c>
      <c r="H159" s="4">
        <f t="shared" si="45"/>
        <v>0</v>
      </c>
      <c r="I159" s="5">
        <f t="shared" si="46"/>
        <v>0</v>
      </c>
      <c r="J159" s="61">
        <f t="shared" si="47"/>
        <v>0</v>
      </c>
      <c r="K159" s="7">
        <f t="shared" si="53"/>
        <v>0</v>
      </c>
      <c r="L159" s="5">
        <f t="shared" si="48"/>
        <v>0</v>
      </c>
      <c r="M159" s="6">
        <f t="shared" si="49"/>
        <v>0</v>
      </c>
      <c r="O159">
        <f t="shared" si="50"/>
        <v>0</v>
      </c>
      <c r="P159">
        <f t="shared" si="51"/>
        <v>0</v>
      </c>
    </row>
    <row r="160" spans="1:16" ht="13.5" thickBot="1">
      <c r="A160" s="3">
        <f t="shared" si="52"/>
        <v>136</v>
      </c>
      <c r="B160" s="3"/>
      <c r="C160" s="12"/>
      <c r="D160" s="43"/>
      <c r="E160" s="42">
        <f t="shared" si="43"/>
        <v>0</v>
      </c>
      <c r="F160" s="3"/>
      <c r="G160" s="4">
        <f t="shared" si="44"/>
        <v>0</v>
      </c>
      <c r="H160" s="4">
        <f t="shared" si="45"/>
        <v>0</v>
      </c>
      <c r="I160" s="5">
        <f t="shared" si="46"/>
        <v>0</v>
      </c>
      <c r="J160" s="61">
        <f t="shared" si="47"/>
        <v>0</v>
      </c>
      <c r="K160" s="7">
        <f t="shared" si="53"/>
        <v>0</v>
      </c>
      <c r="L160" s="5">
        <f t="shared" si="48"/>
        <v>0</v>
      </c>
      <c r="M160" s="6">
        <f t="shared" si="49"/>
        <v>0</v>
      </c>
      <c r="O160">
        <f t="shared" si="50"/>
        <v>0</v>
      </c>
      <c r="P160">
        <f t="shared" si="51"/>
        <v>0</v>
      </c>
    </row>
    <row r="161" spans="1:16" ht="13.5" thickBot="1">
      <c r="A161" s="3">
        <f t="shared" si="52"/>
        <v>137</v>
      </c>
      <c r="B161" s="3"/>
      <c r="C161" s="12"/>
      <c r="D161" s="43"/>
      <c r="E161" s="42">
        <f aca="true" t="shared" si="54" ref="E161:E192">IF(AND(D161="",C161&lt;&gt;""),$J$16,0)</f>
        <v>0</v>
      </c>
      <c r="F161" s="3"/>
      <c r="G161" s="4">
        <f t="shared" si="44"/>
        <v>0</v>
      </c>
      <c r="H161" s="4">
        <f t="shared" si="45"/>
        <v>0</v>
      </c>
      <c r="I161" s="5">
        <f t="shared" si="46"/>
        <v>0</v>
      </c>
      <c r="J161" s="61">
        <f t="shared" si="47"/>
        <v>0</v>
      </c>
      <c r="K161" s="7">
        <f t="shared" si="53"/>
        <v>0</v>
      </c>
      <c r="L161" s="5">
        <f t="shared" si="48"/>
        <v>0</v>
      </c>
      <c r="M161" s="6">
        <f t="shared" si="49"/>
        <v>0</v>
      </c>
      <c r="O161">
        <f t="shared" si="50"/>
        <v>0</v>
      </c>
      <c r="P161">
        <f t="shared" si="51"/>
        <v>0</v>
      </c>
    </row>
    <row r="162" spans="1:16" ht="13.5" thickBot="1">
      <c r="A162" s="3">
        <f t="shared" si="52"/>
        <v>138</v>
      </c>
      <c r="B162" s="3"/>
      <c r="C162" s="12"/>
      <c r="D162" s="43"/>
      <c r="E162" s="42">
        <f t="shared" si="54"/>
        <v>0</v>
      </c>
      <c r="F162" s="3"/>
      <c r="G162" s="4">
        <f t="shared" si="44"/>
        <v>0</v>
      </c>
      <c r="H162" s="4">
        <f t="shared" si="45"/>
        <v>0</v>
      </c>
      <c r="I162" s="5">
        <f t="shared" si="46"/>
        <v>0</v>
      </c>
      <c r="J162" s="61">
        <f t="shared" si="47"/>
        <v>0</v>
      </c>
      <c r="K162" s="7">
        <f t="shared" si="53"/>
        <v>0</v>
      </c>
      <c r="L162" s="5">
        <f t="shared" si="48"/>
        <v>0</v>
      </c>
      <c r="M162" s="6">
        <f t="shared" si="49"/>
        <v>0</v>
      </c>
      <c r="O162">
        <f t="shared" si="50"/>
        <v>0</v>
      </c>
      <c r="P162">
        <f t="shared" si="51"/>
        <v>0</v>
      </c>
    </row>
    <row r="163" spans="1:16" ht="13.5" thickBot="1">
      <c r="A163" s="3">
        <f t="shared" si="52"/>
        <v>139</v>
      </c>
      <c r="B163" s="3"/>
      <c r="C163" s="12"/>
      <c r="D163" s="43"/>
      <c r="E163" s="42">
        <f t="shared" si="54"/>
        <v>0</v>
      </c>
      <c r="F163" s="3"/>
      <c r="G163" s="4">
        <f t="shared" si="44"/>
        <v>0</v>
      </c>
      <c r="H163" s="4">
        <f t="shared" si="45"/>
        <v>0</v>
      </c>
      <c r="I163" s="5">
        <f t="shared" si="46"/>
        <v>0</v>
      </c>
      <c r="J163" s="61">
        <f t="shared" si="47"/>
        <v>0</v>
      </c>
      <c r="K163" s="7">
        <f t="shared" si="53"/>
        <v>0</v>
      </c>
      <c r="L163" s="5">
        <f t="shared" si="48"/>
        <v>0</v>
      </c>
      <c r="M163" s="6">
        <f t="shared" si="49"/>
        <v>0</v>
      </c>
      <c r="O163">
        <f t="shared" si="50"/>
        <v>0</v>
      </c>
      <c r="P163">
        <f t="shared" si="51"/>
        <v>0</v>
      </c>
    </row>
    <row r="164" spans="1:16" ht="13.5" thickBot="1">
      <c r="A164" s="3">
        <f t="shared" si="52"/>
        <v>140</v>
      </c>
      <c r="B164" s="3"/>
      <c r="C164" s="12"/>
      <c r="D164" s="43"/>
      <c r="E164" s="42">
        <f t="shared" si="54"/>
        <v>0</v>
      </c>
      <c r="F164" s="3"/>
      <c r="G164" s="4">
        <f t="shared" si="44"/>
        <v>0</v>
      </c>
      <c r="H164" s="4">
        <f t="shared" si="45"/>
        <v>0</v>
      </c>
      <c r="I164" s="5">
        <f t="shared" si="46"/>
        <v>0</v>
      </c>
      <c r="J164" s="61">
        <f t="shared" si="47"/>
        <v>0</v>
      </c>
      <c r="K164" s="7">
        <f t="shared" si="53"/>
        <v>0</v>
      </c>
      <c r="L164" s="5">
        <f t="shared" si="48"/>
        <v>0</v>
      </c>
      <c r="M164" s="6">
        <f t="shared" si="49"/>
        <v>0</v>
      </c>
      <c r="O164">
        <f t="shared" si="50"/>
        <v>0</v>
      </c>
      <c r="P164">
        <f t="shared" si="51"/>
        <v>0</v>
      </c>
    </row>
    <row r="165" spans="1:16" ht="13.5" thickBot="1">
      <c r="A165" s="3">
        <f t="shared" si="52"/>
        <v>141</v>
      </c>
      <c r="B165" s="3"/>
      <c r="C165" s="12"/>
      <c r="D165" s="43"/>
      <c r="E165" s="42">
        <f t="shared" si="54"/>
        <v>0</v>
      </c>
      <c r="F165" s="3"/>
      <c r="G165" s="4">
        <f t="shared" si="44"/>
        <v>0</v>
      </c>
      <c r="H165" s="4">
        <f t="shared" si="45"/>
        <v>0</v>
      </c>
      <c r="I165" s="5">
        <f t="shared" si="46"/>
        <v>0</v>
      </c>
      <c r="J165" s="61">
        <f t="shared" si="47"/>
        <v>0</v>
      </c>
      <c r="K165" s="7">
        <f t="shared" si="53"/>
        <v>0</v>
      </c>
      <c r="L165" s="5">
        <f t="shared" si="48"/>
        <v>0</v>
      </c>
      <c r="M165" s="6">
        <f t="shared" si="49"/>
        <v>0</v>
      </c>
      <c r="O165">
        <f t="shared" si="50"/>
        <v>0</v>
      </c>
      <c r="P165">
        <f t="shared" si="51"/>
        <v>0</v>
      </c>
    </row>
    <row r="166" spans="1:16" ht="13.5" thickBot="1">
      <c r="A166" s="3">
        <f t="shared" si="52"/>
        <v>142</v>
      </c>
      <c r="B166" s="3"/>
      <c r="C166" s="12"/>
      <c r="D166" s="43"/>
      <c r="E166" s="42">
        <f t="shared" si="54"/>
        <v>0</v>
      </c>
      <c r="F166" s="3"/>
      <c r="G166" s="4">
        <f t="shared" si="44"/>
        <v>0</v>
      </c>
      <c r="H166" s="4">
        <f t="shared" si="45"/>
        <v>0</v>
      </c>
      <c r="I166" s="5">
        <f t="shared" si="46"/>
        <v>0</v>
      </c>
      <c r="J166" s="61">
        <f t="shared" si="47"/>
        <v>0</v>
      </c>
      <c r="K166" s="7">
        <f t="shared" si="53"/>
        <v>0</v>
      </c>
      <c r="L166" s="5">
        <f t="shared" si="48"/>
        <v>0</v>
      </c>
      <c r="M166" s="6">
        <f t="shared" si="49"/>
        <v>0</v>
      </c>
      <c r="O166">
        <f t="shared" si="50"/>
        <v>0</v>
      </c>
      <c r="P166">
        <f t="shared" si="51"/>
        <v>0</v>
      </c>
    </row>
    <row r="167" spans="1:16" ht="13.5" thickBot="1">
      <c r="A167" s="3">
        <f t="shared" si="52"/>
        <v>143</v>
      </c>
      <c r="B167" s="3"/>
      <c r="C167" s="12"/>
      <c r="D167" s="43"/>
      <c r="E167" s="42">
        <f t="shared" si="54"/>
        <v>0</v>
      </c>
      <c r="F167" s="3"/>
      <c r="G167" s="4">
        <f t="shared" si="44"/>
        <v>0</v>
      </c>
      <c r="H167" s="4">
        <f t="shared" si="45"/>
        <v>0</v>
      </c>
      <c r="I167" s="5">
        <f t="shared" si="46"/>
        <v>0</v>
      </c>
      <c r="J167" s="61">
        <f t="shared" si="47"/>
        <v>0</v>
      </c>
      <c r="K167" s="7">
        <f t="shared" si="53"/>
        <v>0</v>
      </c>
      <c r="L167" s="5">
        <f t="shared" si="48"/>
        <v>0</v>
      </c>
      <c r="M167" s="6">
        <f t="shared" si="49"/>
        <v>0</v>
      </c>
      <c r="O167">
        <f t="shared" si="50"/>
        <v>0</v>
      </c>
      <c r="P167">
        <f t="shared" si="51"/>
        <v>0</v>
      </c>
    </row>
    <row r="168" spans="1:16" ht="13.5" thickBot="1">
      <c r="A168" s="3">
        <f t="shared" si="52"/>
        <v>144</v>
      </c>
      <c r="B168" s="3"/>
      <c r="C168" s="12"/>
      <c r="D168" s="43"/>
      <c r="E168" s="42">
        <f t="shared" si="54"/>
        <v>0</v>
      </c>
      <c r="F168" s="3"/>
      <c r="G168" s="4">
        <f t="shared" si="44"/>
        <v>0</v>
      </c>
      <c r="H168" s="4">
        <f t="shared" si="45"/>
        <v>0</v>
      </c>
      <c r="I168" s="5">
        <f t="shared" si="46"/>
        <v>0</v>
      </c>
      <c r="J168" s="61">
        <f t="shared" si="47"/>
        <v>0</v>
      </c>
      <c r="K168" s="7">
        <f t="shared" si="53"/>
        <v>0</v>
      </c>
      <c r="L168" s="5">
        <f t="shared" si="48"/>
        <v>0</v>
      </c>
      <c r="M168" s="6">
        <f t="shared" si="49"/>
        <v>0</v>
      </c>
      <c r="O168">
        <f t="shared" si="50"/>
        <v>0</v>
      </c>
      <c r="P168">
        <f t="shared" si="51"/>
        <v>0</v>
      </c>
    </row>
    <row r="169" spans="1:16" ht="13.5" thickBot="1">
      <c r="A169" s="3">
        <f t="shared" si="52"/>
        <v>145</v>
      </c>
      <c r="B169" s="3"/>
      <c r="C169" s="12"/>
      <c r="D169" s="43"/>
      <c r="E169" s="42">
        <f t="shared" si="54"/>
        <v>0</v>
      </c>
      <c r="F169" s="3"/>
      <c r="G169" s="4">
        <f t="shared" si="44"/>
        <v>0</v>
      </c>
      <c r="H169" s="4">
        <f t="shared" si="45"/>
        <v>0</v>
      </c>
      <c r="I169" s="5">
        <f t="shared" si="46"/>
        <v>0</v>
      </c>
      <c r="J169" s="61">
        <f t="shared" si="47"/>
        <v>0</v>
      </c>
      <c r="K169" s="7">
        <f t="shared" si="53"/>
        <v>0</v>
      </c>
      <c r="L169" s="5">
        <f t="shared" si="48"/>
        <v>0</v>
      </c>
      <c r="M169" s="6">
        <f t="shared" si="49"/>
        <v>0</v>
      </c>
      <c r="O169">
        <f t="shared" si="50"/>
        <v>0</v>
      </c>
      <c r="P169">
        <f t="shared" si="51"/>
        <v>0</v>
      </c>
    </row>
    <row r="170" spans="1:16" ht="13.5" thickBot="1">
      <c r="A170" s="3">
        <f t="shared" si="52"/>
        <v>146</v>
      </c>
      <c r="B170" s="3"/>
      <c r="C170" s="12"/>
      <c r="D170" s="43"/>
      <c r="E170" s="42">
        <f t="shared" si="54"/>
        <v>0</v>
      </c>
      <c r="F170" s="3"/>
      <c r="G170" s="4">
        <f t="shared" si="44"/>
        <v>0</v>
      </c>
      <c r="H170" s="4">
        <f t="shared" si="45"/>
        <v>0</v>
      </c>
      <c r="I170" s="5">
        <f t="shared" si="46"/>
        <v>0</v>
      </c>
      <c r="J170" s="61">
        <f t="shared" si="47"/>
        <v>0</v>
      </c>
      <c r="K170" s="7">
        <f t="shared" si="53"/>
        <v>0</v>
      </c>
      <c r="L170" s="5">
        <f t="shared" si="48"/>
        <v>0</v>
      </c>
      <c r="M170" s="6">
        <f t="shared" si="49"/>
        <v>0</v>
      </c>
      <c r="O170">
        <f t="shared" si="50"/>
        <v>0</v>
      </c>
      <c r="P170">
        <f t="shared" si="51"/>
        <v>0</v>
      </c>
    </row>
    <row r="171" spans="1:16" ht="13.5" thickBot="1">
      <c r="A171" s="3">
        <f t="shared" si="52"/>
        <v>147</v>
      </c>
      <c r="B171" s="3"/>
      <c r="C171" s="12"/>
      <c r="D171" s="43"/>
      <c r="E171" s="42">
        <f t="shared" si="54"/>
        <v>0</v>
      </c>
      <c r="F171" s="3"/>
      <c r="G171" s="4">
        <f t="shared" si="44"/>
        <v>0</v>
      </c>
      <c r="H171" s="4">
        <f t="shared" si="45"/>
        <v>0</v>
      </c>
      <c r="I171" s="5">
        <f t="shared" si="46"/>
        <v>0</v>
      </c>
      <c r="J171" s="61">
        <f t="shared" si="47"/>
        <v>0</v>
      </c>
      <c r="K171" s="7">
        <f t="shared" si="53"/>
        <v>0</v>
      </c>
      <c r="L171" s="5">
        <f t="shared" si="48"/>
        <v>0</v>
      </c>
      <c r="M171" s="6">
        <f t="shared" si="49"/>
        <v>0</v>
      </c>
      <c r="O171">
        <f t="shared" si="50"/>
        <v>0</v>
      </c>
      <c r="P171">
        <f t="shared" si="51"/>
        <v>0</v>
      </c>
    </row>
    <row r="172" spans="1:16" ht="13.5" thickBot="1">
      <c r="A172" s="3">
        <f t="shared" si="52"/>
        <v>148</v>
      </c>
      <c r="B172" s="3"/>
      <c r="C172" s="12"/>
      <c r="D172" s="43"/>
      <c r="E172" s="42">
        <f t="shared" si="54"/>
        <v>0</v>
      </c>
      <c r="F172" s="3"/>
      <c r="G172" s="4">
        <f t="shared" si="44"/>
        <v>0</v>
      </c>
      <c r="H172" s="4">
        <f t="shared" si="45"/>
        <v>0</v>
      </c>
      <c r="I172" s="5">
        <f t="shared" si="46"/>
        <v>0</v>
      </c>
      <c r="J172" s="61">
        <f t="shared" si="47"/>
        <v>0</v>
      </c>
      <c r="K172" s="7">
        <f t="shared" si="53"/>
        <v>0</v>
      </c>
      <c r="L172" s="5">
        <f t="shared" si="48"/>
        <v>0</v>
      </c>
      <c r="M172" s="6">
        <f t="shared" si="49"/>
        <v>0</v>
      </c>
      <c r="O172">
        <f t="shared" si="50"/>
        <v>0</v>
      </c>
      <c r="P172">
        <f t="shared" si="51"/>
        <v>0</v>
      </c>
    </row>
    <row r="173" spans="1:16" ht="13.5" thickBot="1">
      <c r="A173" s="3">
        <f t="shared" si="52"/>
        <v>149</v>
      </c>
      <c r="B173" s="3"/>
      <c r="C173" s="12"/>
      <c r="D173" s="43"/>
      <c r="E173" s="42">
        <f t="shared" si="54"/>
        <v>0</v>
      </c>
      <c r="F173" s="3"/>
      <c r="G173" s="4">
        <f t="shared" si="44"/>
        <v>0</v>
      </c>
      <c r="H173" s="4">
        <f t="shared" si="45"/>
        <v>0</v>
      </c>
      <c r="I173" s="5">
        <f t="shared" si="46"/>
        <v>0</v>
      </c>
      <c r="J173" s="61">
        <f t="shared" si="47"/>
        <v>0</v>
      </c>
      <c r="K173" s="7">
        <f t="shared" si="53"/>
        <v>0</v>
      </c>
      <c r="L173" s="5">
        <f t="shared" si="48"/>
        <v>0</v>
      </c>
      <c r="M173" s="6">
        <f t="shared" si="49"/>
        <v>0</v>
      </c>
      <c r="O173">
        <f t="shared" si="50"/>
        <v>0</v>
      </c>
      <c r="P173">
        <f t="shared" si="51"/>
        <v>0</v>
      </c>
    </row>
    <row r="174" spans="1:16" ht="13.5" thickBot="1">
      <c r="A174" s="3">
        <f t="shared" si="52"/>
        <v>150</v>
      </c>
      <c r="B174" s="3"/>
      <c r="C174" s="12"/>
      <c r="D174" s="43"/>
      <c r="E174" s="42">
        <f t="shared" si="54"/>
        <v>0</v>
      </c>
      <c r="F174" s="3"/>
      <c r="G174" s="4">
        <f t="shared" si="44"/>
        <v>0</v>
      </c>
      <c r="H174" s="4">
        <f t="shared" si="45"/>
        <v>0</v>
      </c>
      <c r="I174" s="5">
        <f t="shared" si="46"/>
        <v>0</v>
      </c>
      <c r="J174" s="61">
        <f t="shared" si="47"/>
        <v>0</v>
      </c>
      <c r="K174" s="7">
        <f t="shared" si="53"/>
        <v>0</v>
      </c>
      <c r="L174" s="5">
        <f t="shared" si="48"/>
        <v>0</v>
      </c>
      <c r="M174" s="6">
        <f t="shared" si="49"/>
        <v>0</v>
      </c>
      <c r="O174">
        <f t="shared" si="50"/>
        <v>0</v>
      </c>
      <c r="P174">
        <f t="shared" si="51"/>
        <v>0</v>
      </c>
    </row>
    <row r="175" spans="1:16" ht="13.5" thickBot="1">
      <c r="A175" s="3">
        <f t="shared" si="52"/>
        <v>151</v>
      </c>
      <c r="B175" s="3"/>
      <c r="C175" s="12"/>
      <c r="D175" s="43"/>
      <c r="E175" s="42">
        <f t="shared" si="54"/>
        <v>0</v>
      </c>
      <c r="F175" s="3"/>
      <c r="G175" s="4">
        <f t="shared" si="44"/>
        <v>0</v>
      </c>
      <c r="H175" s="4">
        <f t="shared" si="45"/>
        <v>0</v>
      </c>
      <c r="I175" s="5">
        <f t="shared" si="46"/>
        <v>0</v>
      </c>
      <c r="J175" s="61">
        <f t="shared" si="47"/>
        <v>0</v>
      </c>
      <c r="K175" s="7">
        <f t="shared" si="53"/>
        <v>0</v>
      </c>
      <c r="L175" s="5">
        <f t="shared" si="48"/>
        <v>0</v>
      </c>
      <c r="M175" s="6">
        <f t="shared" si="49"/>
        <v>0</v>
      </c>
      <c r="O175">
        <f t="shared" si="50"/>
        <v>0</v>
      </c>
      <c r="P175">
        <f t="shared" si="51"/>
        <v>0</v>
      </c>
    </row>
    <row r="176" spans="1:16" ht="13.5" thickBot="1">
      <c r="A176" s="3">
        <f t="shared" si="52"/>
        <v>152</v>
      </c>
      <c r="B176" s="3"/>
      <c r="C176" s="12"/>
      <c r="D176" s="43"/>
      <c r="E176" s="42">
        <f t="shared" si="54"/>
        <v>0</v>
      </c>
      <c r="F176" s="3"/>
      <c r="G176" s="4">
        <f t="shared" si="44"/>
        <v>0</v>
      </c>
      <c r="H176" s="4">
        <f t="shared" si="45"/>
        <v>0</v>
      </c>
      <c r="I176" s="5">
        <f t="shared" si="46"/>
        <v>0</v>
      </c>
      <c r="J176" s="61">
        <f t="shared" si="47"/>
        <v>0</v>
      </c>
      <c r="K176" s="7">
        <f t="shared" si="53"/>
        <v>0</v>
      </c>
      <c r="L176" s="5">
        <f t="shared" si="48"/>
        <v>0</v>
      </c>
      <c r="M176" s="6">
        <f t="shared" si="49"/>
        <v>0</v>
      </c>
      <c r="O176">
        <f t="shared" si="50"/>
        <v>0</v>
      </c>
      <c r="P176">
        <f t="shared" si="51"/>
        <v>0</v>
      </c>
    </row>
    <row r="177" spans="1:16" ht="13.5" thickBot="1">
      <c r="A177" s="3">
        <f t="shared" si="52"/>
        <v>153</v>
      </c>
      <c r="B177" s="3"/>
      <c r="C177" s="12"/>
      <c r="D177" s="43"/>
      <c r="E177" s="42">
        <f t="shared" si="54"/>
        <v>0</v>
      </c>
      <c r="F177" s="3"/>
      <c r="G177" s="4">
        <f t="shared" si="44"/>
        <v>0</v>
      </c>
      <c r="H177" s="4">
        <f t="shared" si="45"/>
        <v>0</v>
      </c>
      <c r="I177" s="5">
        <f t="shared" si="46"/>
        <v>0</v>
      </c>
      <c r="J177" s="61">
        <f t="shared" si="47"/>
        <v>0</v>
      </c>
      <c r="K177" s="7">
        <f t="shared" si="53"/>
        <v>0</v>
      </c>
      <c r="L177" s="5">
        <f t="shared" si="48"/>
        <v>0</v>
      </c>
      <c r="M177" s="6">
        <f t="shared" si="49"/>
        <v>0</v>
      </c>
      <c r="O177">
        <f t="shared" si="50"/>
        <v>0</v>
      </c>
      <c r="P177">
        <f t="shared" si="51"/>
        <v>0</v>
      </c>
    </row>
    <row r="178" spans="1:16" ht="13.5" thickBot="1">
      <c r="A178" s="3">
        <f t="shared" si="52"/>
        <v>154</v>
      </c>
      <c r="B178" s="3"/>
      <c r="C178" s="12"/>
      <c r="D178" s="43"/>
      <c r="E178" s="42">
        <f t="shared" si="54"/>
        <v>0</v>
      </c>
      <c r="F178" s="3"/>
      <c r="G178" s="4">
        <f t="shared" si="44"/>
        <v>0</v>
      </c>
      <c r="H178" s="4">
        <f t="shared" si="45"/>
        <v>0</v>
      </c>
      <c r="I178" s="5">
        <f t="shared" si="46"/>
        <v>0</v>
      </c>
      <c r="J178" s="61">
        <f t="shared" si="47"/>
        <v>0</v>
      </c>
      <c r="K178" s="7">
        <f t="shared" si="53"/>
        <v>0</v>
      </c>
      <c r="L178" s="5">
        <f t="shared" si="48"/>
        <v>0</v>
      </c>
      <c r="M178" s="6">
        <f t="shared" si="49"/>
        <v>0</v>
      </c>
      <c r="O178">
        <f t="shared" si="50"/>
        <v>0</v>
      </c>
      <c r="P178">
        <f t="shared" si="51"/>
        <v>0</v>
      </c>
    </row>
    <row r="179" spans="1:16" ht="13.5" thickBot="1">
      <c r="A179" s="3">
        <f t="shared" si="52"/>
        <v>155</v>
      </c>
      <c r="B179" s="3"/>
      <c r="C179" s="12"/>
      <c r="D179" s="43"/>
      <c r="E179" s="42">
        <f t="shared" si="54"/>
        <v>0</v>
      </c>
      <c r="F179" s="3"/>
      <c r="G179" s="4">
        <f t="shared" si="44"/>
        <v>0</v>
      </c>
      <c r="H179" s="4">
        <f t="shared" si="45"/>
        <v>0</v>
      </c>
      <c r="I179" s="5">
        <f t="shared" si="46"/>
        <v>0</v>
      </c>
      <c r="J179" s="61">
        <f t="shared" si="47"/>
        <v>0</v>
      </c>
      <c r="K179" s="7">
        <f t="shared" si="53"/>
        <v>0</v>
      </c>
      <c r="L179" s="5">
        <f t="shared" si="48"/>
        <v>0</v>
      </c>
      <c r="M179" s="6">
        <f t="shared" si="49"/>
        <v>0</v>
      </c>
      <c r="O179">
        <f t="shared" si="50"/>
        <v>0</v>
      </c>
      <c r="P179">
        <f t="shared" si="51"/>
        <v>0</v>
      </c>
    </row>
    <row r="180" spans="1:16" ht="13.5" thickBot="1">
      <c r="A180" s="3">
        <f t="shared" si="52"/>
        <v>156</v>
      </c>
      <c r="B180" s="3"/>
      <c r="C180" s="12"/>
      <c r="D180" s="43"/>
      <c r="E180" s="42">
        <f t="shared" si="54"/>
        <v>0</v>
      </c>
      <c r="F180" s="3"/>
      <c r="G180" s="4">
        <f t="shared" si="44"/>
        <v>0</v>
      </c>
      <c r="H180" s="4">
        <f t="shared" si="45"/>
        <v>0</v>
      </c>
      <c r="I180" s="5">
        <f t="shared" si="46"/>
        <v>0</v>
      </c>
      <c r="J180" s="61">
        <f t="shared" si="47"/>
        <v>0</v>
      </c>
      <c r="K180" s="7">
        <f t="shared" si="53"/>
        <v>0</v>
      </c>
      <c r="L180" s="5">
        <f t="shared" si="48"/>
        <v>0</v>
      </c>
      <c r="M180" s="6">
        <f t="shared" si="49"/>
        <v>0</v>
      </c>
      <c r="O180">
        <f t="shared" si="50"/>
        <v>0</v>
      </c>
      <c r="P180">
        <f t="shared" si="51"/>
        <v>0</v>
      </c>
    </row>
    <row r="181" spans="1:16" ht="13.5" thickBot="1">
      <c r="A181" s="3">
        <f t="shared" si="52"/>
        <v>157</v>
      </c>
      <c r="B181" s="3"/>
      <c r="C181" s="12"/>
      <c r="D181" s="43"/>
      <c r="E181" s="42">
        <f t="shared" si="54"/>
        <v>0</v>
      </c>
      <c r="F181" s="3"/>
      <c r="G181" s="4">
        <f t="shared" si="44"/>
        <v>0</v>
      </c>
      <c r="H181" s="4">
        <f t="shared" si="45"/>
        <v>0</v>
      </c>
      <c r="I181" s="5">
        <f t="shared" si="46"/>
        <v>0</v>
      </c>
      <c r="J181" s="61">
        <f t="shared" si="47"/>
        <v>0</v>
      </c>
      <c r="K181" s="7">
        <f t="shared" si="53"/>
        <v>0</v>
      </c>
      <c r="L181" s="5">
        <f t="shared" si="48"/>
        <v>0</v>
      </c>
      <c r="M181" s="6">
        <f t="shared" si="49"/>
        <v>0</v>
      </c>
      <c r="O181">
        <f t="shared" si="50"/>
        <v>0</v>
      </c>
      <c r="P181">
        <f t="shared" si="51"/>
        <v>0</v>
      </c>
    </row>
    <row r="182" spans="1:16" ht="13.5" thickBot="1">
      <c r="A182" s="3">
        <f t="shared" si="52"/>
        <v>158</v>
      </c>
      <c r="B182" s="3"/>
      <c r="C182" s="12"/>
      <c r="D182" s="43"/>
      <c r="E182" s="42">
        <f t="shared" si="54"/>
        <v>0</v>
      </c>
      <c r="F182" s="3"/>
      <c r="G182" s="4">
        <f t="shared" si="44"/>
        <v>0</v>
      </c>
      <c r="H182" s="4">
        <f t="shared" si="45"/>
        <v>0</v>
      </c>
      <c r="I182" s="5">
        <f t="shared" si="46"/>
        <v>0</v>
      </c>
      <c r="J182" s="61">
        <f t="shared" si="47"/>
        <v>0</v>
      </c>
      <c r="K182" s="7">
        <f t="shared" si="53"/>
        <v>0</v>
      </c>
      <c r="L182" s="5">
        <f t="shared" si="48"/>
        <v>0</v>
      </c>
      <c r="M182" s="6">
        <f t="shared" si="49"/>
        <v>0</v>
      </c>
      <c r="O182">
        <f t="shared" si="50"/>
        <v>0</v>
      </c>
      <c r="P182">
        <f t="shared" si="51"/>
        <v>0</v>
      </c>
    </row>
    <row r="183" spans="1:16" ht="13.5" thickBot="1">
      <c r="A183" s="3">
        <f t="shared" si="52"/>
        <v>159</v>
      </c>
      <c r="B183" s="3"/>
      <c r="C183" s="12"/>
      <c r="D183" s="43"/>
      <c r="E183" s="42">
        <f t="shared" si="54"/>
        <v>0</v>
      </c>
      <c r="F183" s="3"/>
      <c r="G183" s="4">
        <f t="shared" si="44"/>
        <v>0</v>
      </c>
      <c r="H183" s="4">
        <f t="shared" si="45"/>
        <v>0</v>
      </c>
      <c r="I183" s="5">
        <f t="shared" si="46"/>
        <v>0</v>
      </c>
      <c r="J183" s="61">
        <f t="shared" si="47"/>
        <v>0</v>
      </c>
      <c r="K183" s="7">
        <f t="shared" si="53"/>
        <v>0</v>
      </c>
      <c r="L183" s="5">
        <f t="shared" si="48"/>
        <v>0</v>
      </c>
      <c r="M183" s="6">
        <f t="shared" si="49"/>
        <v>0</v>
      </c>
      <c r="O183">
        <f t="shared" si="50"/>
        <v>0</v>
      </c>
      <c r="P183">
        <f t="shared" si="51"/>
        <v>0</v>
      </c>
    </row>
    <row r="184" spans="1:16" ht="13.5" thickBot="1">
      <c r="A184" s="3">
        <f t="shared" si="52"/>
        <v>160</v>
      </c>
      <c r="B184" s="3"/>
      <c r="C184" s="12"/>
      <c r="D184" s="43"/>
      <c r="E184" s="42">
        <f t="shared" si="54"/>
        <v>0</v>
      </c>
      <c r="F184" s="3"/>
      <c r="G184" s="4">
        <f t="shared" si="44"/>
        <v>0</v>
      </c>
      <c r="H184" s="4">
        <f t="shared" si="45"/>
        <v>0</v>
      </c>
      <c r="I184" s="5">
        <f t="shared" si="46"/>
        <v>0</v>
      </c>
      <c r="J184" s="61">
        <f t="shared" si="47"/>
        <v>0</v>
      </c>
      <c r="K184" s="7">
        <f t="shared" si="53"/>
        <v>0</v>
      </c>
      <c r="L184" s="5">
        <f t="shared" si="48"/>
        <v>0</v>
      </c>
      <c r="M184" s="6">
        <f t="shared" si="49"/>
        <v>0</v>
      </c>
      <c r="O184">
        <f t="shared" si="50"/>
        <v>0</v>
      </c>
      <c r="P184">
        <f t="shared" si="51"/>
        <v>0</v>
      </c>
    </row>
    <row r="185" spans="1:16" ht="13.5" thickBot="1">
      <c r="A185" s="3">
        <f t="shared" si="52"/>
        <v>161</v>
      </c>
      <c r="B185" s="3"/>
      <c r="C185" s="12"/>
      <c r="D185" s="43"/>
      <c r="E185" s="42">
        <f t="shared" si="54"/>
        <v>0</v>
      </c>
      <c r="F185" s="3"/>
      <c r="G185" s="4">
        <f aca="true" t="shared" si="55" ref="G185:G204">(D185+E185)/$J$19</f>
        <v>0</v>
      </c>
      <c r="H185" s="4">
        <f aca="true" t="shared" si="56" ref="H185:H204">G185/2.54</f>
        <v>0</v>
      </c>
      <c r="I185" s="5">
        <f aca="true" t="shared" si="57" ref="I185:I204">(G185/$J$13)</f>
        <v>0</v>
      </c>
      <c r="J185" s="61">
        <f aca="true" t="shared" si="58" ref="J185:J204">IF(C185&gt;0,I185-1,0)</f>
        <v>0</v>
      </c>
      <c r="K185" s="7">
        <f t="shared" si="53"/>
        <v>0</v>
      </c>
      <c r="L185" s="5">
        <f aca="true" t="shared" si="59" ref="L185:L204">(K185/K$206)</f>
        <v>0</v>
      </c>
      <c r="M185" s="6">
        <f aca="true" t="shared" si="60" ref="M185:M204">L185*I185</f>
        <v>0</v>
      </c>
      <c r="O185">
        <f aca="true" t="shared" si="61" ref="O185:O204">(D185+E185)*C185</f>
        <v>0</v>
      </c>
      <c r="P185">
        <f aca="true" t="shared" si="62" ref="P185:P204">C185*ABS(D185-O$207)</f>
        <v>0</v>
      </c>
    </row>
    <row r="186" spans="1:16" ht="13.5" thickBot="1">
      <c r="A186" s="3">
        <f aca="true" t="shared" si="63" ref="A186:A204">A185+1</f>
        <v>162</v>
      </c>
      <c r="B186" s="3"/>
      <c r="C186" s="12"/>
      <c r="D186" s="43"/>
      <c r="E186" s="42">
        <f t="shared" si="54"/>
        <v>0</v>
      </c>
      <c r="F186" s="3"/>
      <c r="G186" s="4">
        <f t="shared" si="55"/>
        <v>0</v>
      </c>
      <c r="H186" s="4">
        <f t="shared" si="56"/>
        <v>0</v>
      </c>
      <c r="I186" s="5">
        <f t="shared" si="57"/>
        <v>0</v>
      </c>
      <c r="J186" s="61">
        <f t="shared" si="58"/>
        <v>0</v>
      </c>
      <c r="K186" s="7">
        <f aca="true" t="shared" si="64" ref="K186:K204">IF(C186&gt;0,(((C186+(D$15/2))^2*3.1416)/43560)-(((C185+(D$15/2))^2*3.1416)/43560),0)</f>
        <v>0</v>
      </c>
      <c r="L186" s="5">
        <f t="shared" si="59"/>
        <v>0</v>
      </c>
      <c r="M186" s="6">
        <f t="shared" si="60"/>
        <v>0</v>
      </c>
      <c r="O186">
        <f t="shared" si="61"/>
        <v>0</v>
      </c>
      <c r="P186">
        <f t="shared" si="62"/>
        <v>0</v>
      </c>
    </row>
    <row r="187" spans="1:16" ht="13.5" thickBot="1">
      <c r="A187" s="3">
        <f t="shared" si="63"/>
        <v>163</v>
      </c>
      <c r="B187" s="3"/>
      <c r="C187" s="12"/>
      <c r="D187" s="43"/>
      <c r="E187" s="42">
        <f t="shared" si="54"/>
        <v>0</v>
      </c>
      <c r="F187" s="3"/>
      <c r="G187" s="4">
        <f t="shared" si="55"/>
        <v>0</v>
      </c>
      <c r="H187" s="4">
        <f t="shared" si="56"/>
        <v>0</v>
      </c>
      <c r="I187" s="5">
        <f t="shared" si="57"/>
        <v>0</v>
      </c>
      <c r="J187" s="61">
        <f t="shared" si="58"/>
        <v>0</v>
      </c>
      <c r="K187" s="7">
        <f t="shared" si="64"/>
        <v>0</v>
      </c>
      <c r="L187" s="5">
        <f t="shared" si="59"/>
        <v>0</v>
      </c>
      <c r="M187" s="6">
        <f t="shared" si="60"/>
        <v>0</v>
      </c>
      <c r="O187">
        <f t="shared" si="61"/>
        <v>0</v>
      </c>
      <c r="P187">
        <f t="shared" si="62"/>
        <v>0</v>
      </c>
    </row>
    <row r="188" spans="1:16" ht="13.5" thickBot="1">
      <c r="A188" s="3">
        <f t="shared" si="63"/>
        <v>164</v>
      </c>
      <c r="B188" s="3"/>
      <c r="C188" s="12"/>
      <c r="D188" s="43"/>
      <c r="E188" s="42">
        <f t="shared" si="54"/>
        <v>0</v>
      </c>
      <c r="F188" s="3"/>
      <c r="G188" s="4">
        <f t="shared" si="55"/>
        <v>0</v>
      </c>
      <c r="H188" s="4">
        <f t="shared" si="56"/>
        <v>0</v>
      </c>
      <c r="I188" s="5">
        <f t="shared" si="57"/>
        <v>0</v>
      </c>
      <c r="J188" s="61">
        <f t="shared" si="58"/>
        <v>0</v>
      </c>
      <c r="K188" s="7">
        <f t="shared" si="64"/>
        <v>0</v>
      </c>
      <c r="L188" s="5">
        <f t="shared" si="59"/>
        <v>0</v>
      </c>
      <c r="M188" s="6">
        <f t="shared" si="60"/>
        <v>0</v>
      </c>
      <c r="O188">
        <f t="shared" si="61"/>
        <v>0</v>
      </c>
      <c r="P188">
        <f t="shared" si="62"/>
        <v>0</v>
      </c>
    </row>
    <row r="189" spans="1:16" ht="13.5" thickBot="1">
      <c r="A189" s="3">
        <f t="shared" si="63"/>
        <v>165</v>
      </c>
      <c r="B189" s="3"/>
      <c r="C189" s="12"/>
      <c r="D189" s="43"/>
      <c r="E189" s="42">
        <f t="shared" si="54"/>
        <v>0</v>
      </c>
      <c r="F189" s="3"/>
      <c r="G189" s="4">
        <f t="shared" si="55"/>
        <v>0</v>
      </c>
      <c r="H189" s="4">
        <f t="shared" si="56"/>
        <v>0</v>
      </c>
      <c r="I189" s="5">
        <f t="shared" si="57"/>
        <v>0</v>
      </c>
      <c r="J189" s="61">
        <f t="shared" si="58"/>
        <v>0</v>
      </c>
      <c r="K189" s="7">
        <f t="shared" si="64"/>
        <v>0</v>
      </c>
      <c r="L189" s="5">
        <f t="shared" si="59"/>
        <v>0</v>
      </c>
      <c r="M189" s="6">
        <f t="shared" si="60"/>
        <v>0</v>
      </c>
      <c r="O189">
        <f t="shared" si="61"/>
        <v>0</v>
      </c>
      <c r="P189">
        <f t="shared" si="62"/>
        <v>0</v>
      </c>
    </row>
    <row r="190" spans="1:16" ht="13.5" thickBot="1">
      <c r="A190" s="3">
        <f t="shared" si="63"/>
        <v>166</v>
      </c>
      <c r="B190" s="3"/>
      <c r="C190" s="12"/>
      <c r="D190" s="43"/>
      <c r="E190" s="42">
        <f t="shared" si="54"/>
        <v>0</v>
      </c>
      <c r="F190" s="3"/>
      <c r="G190" s="4">
        <f t="shared" si="55"/>
        <v>0</v>
      </c>
      <c r="H190" s="4">
        <f t="shared" si="56"/>
        <v>0</v>
      </c>
      <c r="I190" s="5">
        <f t="shared" si="57"/>
        <v>0</v>
      </c>
      <c r="J190" s="61">
        <f t="shared" si="58"/>
        <v>0</v>
      </c>
      <c r="K190" s="7">
        <f t="shared" si="64"/>
        <v>0</v>
      </c>
      <c r="L190" s="5">
        <f t="shared" si="59"/>
        <v>0</v>
      </c>
      <c r="M190" s="6">
        <f t="shared" si="60"/>
        <v>0</v>
      </c>
      <c r="O190">
        <f t="shared" si="61"/>
        <v>0</v>
      </c>
      <c r="P190">
        <f t="shared" si="62"/>
        <v>0</v>
      </c>
    </row>
    <row r="191" spans="1:16" ht="13.5" thickBot="1">
      <c r="A191" s="3">
        <f t="shared" si="63"/>
        <v>167</v>
      </c>
      <c r="B191" s="3"/>
      <c r="C191" s="12"/>
      <c r="D191" s="43"/>
      <c r="E191" s="42">
        <f t="shared" si="54"/>
        <v>0</v>
      </c>
      <c r="F191" s="3"/>
      <c r="G191" s="4">
        <f t="shared" si="55"/>
        <v>0</v>
      </c>
      <c r="H191" s="4">
        <f t="shared" si="56"/>
        <v>0</v>
      </c>
      <c r="I191" s="5">
        <f t="shared" si="57"/>
        <v>0</v>
      </c>
      <c r="J191" s="61">
        <f t="shared" si="58"/>
        <v>0</v>
      </c>
      <c r="K191" s="7">
        <f t="shared" si="64"/>
        <v>0</v>
      </c>
      <c r="L191" s="5">
        <f t="shared" si="59"/>
        <v>0</v>
      </c>
      <c r="M191" s="6">
        <f t="shared" si="60"/>
        <v>0</v>
      </c>
      <c r="O191">
        <f t="shared" si="61"/>
        <v>0</v>
      </c>
      <c r="P191">
        <f t="shared" si="62"/>
        <v>0</v>
      </c>
    </row>
    <row r="192" spans="1:16" ht="13.5" thickBot="1">
      <c r="A192" s="3">
        <f t="shared" si="63"/>
        <v>168</v>
      </c>
      <c r="B192" s="3"/>
      <c r="C192" s="12"/>
      <c r="D192" s="43"/>
      <c r="E192" s="42">
        <f t="shared" si="54"/>
        <v>0</v>
      </c>
      <c r="F192" s="3"/>
      <c r="G192" s="4">
        <f t="shared" si="55"/>
        <v>0</v>
      </c>
      <c r="H192" s="4">
        <f t="shared" si="56"/>
        <v>0</v>
      </c>
      <c r="I192" s="5">
        <f t="shared" si="57"/>
        <v>0</v>
      </c>
      <c r="J192" s="61">
        <f t="shared" si="58"/>
        <v>0</v>
      </c>
      <c r="K192" s="7">
        <f t="shared" si="64"/>
        <v>0</v>
      </c>
      <c r="L192" s="5">
        <f t="shared" si="59"/>
        <v>0</v>
      </c>
      <c r="M192" s="6">
        <f t="shared" si="60"/>
        <v>0</v>
      </c>
      <c r="O192">
        <f t="shared" si="61"/>
        <v>0</v>
      </c>
      <c r="P192">
        <f t="shared" si="62"/>
        <v>0</v>
      </c>
    </row>
    <row r="193" spans="1:16" ht="13.5" thickBot="1">
      <c r="A193" s="3">
        <f t="shared" si="63"/>
        <v>169</v>
      </c>
      <c r="B193" s="3"/>
      <c r="C193" s="12"/>
      <c r="D193" s="43"/>
      <c r="E193" s="42">
        <f aca="true" t="shared" si="65" ref="E193:E204">IF(AND(D193="",C193&lt;&gt;""),$J$16,0)</f>
        <v>0</v>
      </c>
      <c r="F193" s="3"/>
      <c r="G193" s="4">
        <f t="shared" si="55"/>
        <v>0</v>
      </c>
      <c r="H193" s="4">
        <f t="shared" si="56"/>
        <v>0</v>
      </c>
      <c r="I193" s="5">
        <f t="shared" si="57"/>
        <v>0</v>
      </c>
      <c r="J193" s="61">
        <f t="shared" si="58"/>
        <v>0</v>
      </c>
      <c r="K193" s="7">
        <f t="shared" si="64"/>
        <v>0</v>
      </c>
      <c r="L193" s="5">
        <f t="shared" si="59"/>
        <v>0</v>
      </c>
      <c r="M193" s="6">
        <f t="shared" si="60"/>
        <v>0</v>
      </c>
      <c r="O193">
        <f t="shared" si="61"/>
        <v>0</v>
      </c>
      <c r="P193">
        <f t="shared" si="62"/>
        <v>0</v>
      </c>
    </row>
    <row r="194" spans="1:16" ht="13.5" thickBot="1">
      <c r="A194" s="3">
        <f t="shared" si="63"/>
        <v>170</v>
      </c>
      <c r="B194" s="3"/>
      <c r="C194" s="12"/>
      <c r="D194" s="43"/>
      <c r="E194" s="42">
        <f t="shared" si="65"/>
        <v>0</v>
      </c>
      <c r="F194" s="3"/>
      <c r="G194" s="4">
        <f t="shared" si="55"/>
        <v>0</v>
      </c>
      <c r="H194" s="4">
        <f t="shared" si="56"/>
        <v>0</v>
      </c>
      <c r="I194" s="5">
        <f t="shared" si="57"/>
        <v>0</v>
      </c>
      <c r="J194" s="61">
        <f t="shared" si="58"/>
        <v>0</v>
      </c>
      <c r="K194" s="7">
        <f t="shared" si="64"/>
        <v>0</v>
      </c>
      <c r="L194" s="5">
        <f t="shared" si="59"/>
        <v>0</v>
      </c>
      <c r="M194" s="6">
        <f t="shared" si="60"/>
        <v>0</v>
      </c>
      <c r="O194">
        <f t="shared" si="61"/>
        <v>0</v>
      </c>
      <c r="P194">
        <f t="shared" si="62"/>
        <v>0</v>
      </c>
    </row>
    <row r="195" spans="1:16" ht="13.5" thickBot="1">
      <c r="A195" s="3">
        <f t="shared" si="63"/>
        <v>171</v>
      </c>
      <c r="B195" s="3"/>
      <c r="C195" s="12"/>
      <c r="D195" s="43"/>
      <c r="E195" s="42">
        <f t="shared" si="65"/>
        <v>0</v>
      </c>
      <c r="F195" s="3"/>
      <c r="G195" s="4">
        <f t="shared" si="55"/>
        <v>0</v>
      </c>
      <c r="H195" s="4">
        <f t="shared" si="56"/>
        <v>0</v>
      </c>
      <c r="I195" s="5">
        <f t="shared" si="57"/>
        <v>0</v>
      </c>
      <c r="J195" s="61">
        <f t="shared" si="58"/>
        <v>0</v>
      </c>
      <c r="K195" s="7">
        <f t="shared" si="64"/>
        <v>0</v>
      </c>
      <c r="L195" s="5">
        <f t="shared" si="59"/>
        <v>0</v>
      </c>
      <c r="M195" s="6">
        <f t="shared" si="60"/>
        <v>0</v>
      </c>
      <c r="O195">
        <f t="shared" si="61"/>
        <v>0</v>
      </c>
      <c r="P195">
        <f t="shared" si="62"/>
        <v>0</v>
      </c>
    </row>
    <row r="196" spans="1:16" ht="13.5" thickBot="1">
      <c r="A196" s="3">
        <f t="shared" si="63"/>
        <v>172</v>
      </c>
      <c r="B196" s="3"/>
      <c r="C196" s="12"/>
      <c r="D196" s="43"/>
      <c r="E196" s="42">
        <f t="shared" si="65"/>
        <v>0</v>
      </c>
      <c r="F196" s="3"/>
      <c r="G196" s="4">
        <f t="shared" si="55"/>
        <v>0</v>
      </c>
      <c r="H196" s="4">
        <f t="shared" si="56"/>
        <v>0</v>
      </c>
      <c r="I196" s="5">
        <f t="shared" si="57"/>
        <v>0</v>
      </c>
      <c r="J196" s="61">
        <f t="shared" si="58"/>
        <v>0</v>
      </c>
      <c r="K196" s="7">
        <f t="shared" si="64"/>
        <v>0</v>
      </c>
      <c r="L196" s="5">
        <f t="shared" si="59"/>
        <v>0</v>
      </c>
      <c r="M196" s="6">
        <f t="shared" si="60"/>
        <v>0</v>
      </c>
      <c r="O196">
        <f t="shared" si="61"/>
        <v>0</v>
      </c>
      <c r="P196">
        <f t="shared" si="62"/>
        <v>0</v>
      </c>
    </row>
    <row r="197" spans="1:16" ht="13.5" thickBot="1">
      <c r="A197" s="3">
        <f t="shared" si="63"/>
        <v>173</v>
      </c>
      <c r="B197" s="3"/>
      <c r="C197" s="12"/>
      <c r="D197" s="43"/>
      <c r="E197" s="42">
        <f t="shared" si="65"/>
        <v>0</v>
      </c>
      <c r="F197" s="3"/>
      <c r="G197" s="4">
        <f t="shared" si="55"/>
        <v>0</v>
      </c>
      <c r="H197" s="4">
        <f t="shared" si="56"/>
        <v>0</v>
      </c>
      <c r="I197" s="5">
        <f t="shared" si="57"/>
        <v>0</v>
      </c>
      <c r="J197" s="61">
        <f t="shared" si="58"/>
        <v>0</v>
      </c>
      <c r="K197" s="7">
        <f t="shared" si="64"/>
        <v>0</v>
      </c>
      <c r="L197" s="5">
        <f t="shared" si="59"/>
        <v>0</v>
      </c>
      <c r="M197" s="6">
        <f t="shared" si="60"/>
        <v>0</v>
      </c>
      <c r="O197">
        <f t="shared" si="61"/>
        <v>0</v>
      </c>
      <c r="P197">
        <f t="shared" si="62"/>
        <v>0</v>
      </c>
    </row>
    <row r="198" spans="1:16" ht="13.5" thickBot="1">
      <c r="A198" s="3">
        <f t="shared" si="63"/>
        <v>174</v>
      </c>
      <c r="B198" s="3"/>
      <c r="C198" s="12"/>
      <c r="D198" s="43"/>
      <c r="E198" s="42">
        <f t="shared" si="65"/>
        <v>0</v>
      </c>
      <c r="F198" s="3"/>
      <c r="G198" s="4">
        <f t="shared" si="55"/>
        <v>0</v>
      </c>
      <c r="H198" s="4">
        <f t="shared" si="56"/>
        <v>0</v>
      </c>
      <c r="I198" s="5">
        <f t="shared" si="57"/>
        <v>0</v>
      </c>
      <c r="J198" s="61">
        <f t="shared" si="58"/>
        <v>0</v>
      </c>
      <c r="K198" s="7">
        <f t="shared" si="64"/>
        <v>0</v>
      </c>
      <c r="L198" s="5">
        <f t="shared" si="59"/>
        <v>0</v>
      </c>
      <c r="M198" s="6">
        <f t="shared" si="60"/>
        <v>0</v>
      </c>
      <c r="O198">
        <f t="shared" si="61"/>
        <v>0</v>
      </c>
      <c r="P198">
        <f t="shared" si="62"/>
        <v>0</v>
      </c>
    </row>
    <row r="199" spans="1:16" ht="13.5" thickBot="1">
      <c r="A199" s="3">
        <f t="shared" si="63"/>
        <v>175</v>
      </c>
      <c r="B199" s="3"/>
      <c r="C199" s="12"/>
      <c r="D199" s="43"/>
      <c r="E199" s="42">
        <f t="shared" si="65"/>
        <v>0</v>
      </c>
      <c r="F199" s="3"/>
      <c r="G199" s="4">
        <f t="shared" si="55"/>
        <v>0</v>
      </c>
      <c r="H199" s="4">
        <f t="shared" si="56"/>
        <v>0</v>
      </c>
      <c r="I199" s="5">
        <f t="shared" si="57"/>
        <v>0</v>
      </c>
      <c r="J199" s="61">
        <f t="shared" si="58"/>
        <v>0</v>
      </c>
      <c r="K199" s="7">
        <f t="shared" si="64"/>
        <v>0</v>
      </c>
      <c r="L199" s="5">
        <f t="shared" si="59"/>
        <v>0</v>
      </c>
      <c r="M199" s="6">
        <f t="shared" si="60"/>
        <v>0</v>
      </c>
      <c r="O199">
        <f t="shared" si="61"/>
        <v>0</v>
      </c>
      <c r="P199">
        <f t="shared" si="62"/>
        <v>0</v>
      </c>
    </row>
    <row r="200" spans="1:16" ht="13.5" thickBot="1">
      <c r="A200" s="3">
        <f t="shared" si="63"/>
        <v>176</v>
      </c>
      <c r="B200" s="3"/>
      <c r="C200" s="12"/>
      <c r="D200" s="43"/>
      <c r="E200" s="42">
        <f t="shared" si="65"/>
        <v>0</v>
      </c>
      <c r="F200" s="3"/>
      <c r="G200" s="4">
        <f t="shared" si="55"/>
        <v>0</v>
      </c>
      <c r="H200" s="4">
        <f t="shared" si="56"/>
        <v>0</v>
      </c>
      <c r="I200" s="5">
        <f t="shared" si="57"/>
        <v>0</v>
      </c>
      <c r="J200" s="61">
        <f t="shared" si="58"/>
        <v>0</v>
      </c>
      <c r="K200" s="7">
        <f t="shared" si="64"/>
        <v>0</v>
      </c>
      <c r="L200" s="5">
        <f t="shared" si="59"/>
        <v>0</v>
      </c>
      <c r="M200" s="6">
        <f t="shared" si="60"/>
        <v>0</v>
      </c>
      <c r="O200">
        <f t="shared" si="61"/>
        <v>0</v>
      </c>
      <c r="P200">
        <f t="shared" si="62"/>
        <v>0</v>
      </c>
    </row>
    <row r="201" spans="1:16" ht="13.5" thickBot="1">
      <c r="A201" s="3">
        <f t="shared" si="63"/>
        <v>177</v>
      </c>
      <c r="B201" s="3"/>
      <c r="C201" s="12"/>
      <c r="D201" s="43"/>
      <c r="E201" s="42">
        <f t="shared" si="65"/>
        <v>0</v>
      </c>
      <c r="F201" s="3"/>
      <c r="G201" s="4">
        <f t="shared" si="55"/>
        <v>0</v>
      </c>
      <c r="H201" s="4">
        <f t="shared" si="56"/>
        <v>0</v>
      </c>
      <c r="I201" s="5">
        <f t="shared" si="57"/>
        <v>0</v>
      </c>
      <c r="J201" s="61">
        <f t="shared" si="58"/>
        <v>0</v>
      </c>
      <c r="K201" s="7">
        <f t="shared" si="64"/>
        <v>0</v>
      </c>
      <c r="L201" s="5">
        <f t="shared" si="59"/>
        <v>0</v>
      </c>
      <c r="M201" s="6">
        <f t="shared" si="60"/>
        <v>0</v>
      </c>
      <c r="O201">
        <f t="shared" si="61"/>
        <v>0</v>
      </c>
      <c r="P201">
        <f t="shared" si="62"/>
        <v>0</v>
      </c>
    </row>
    <row r="202" spans="1:16" ht="13.5" thickBot="1">
      <c r="A202" s="3">
        <f t="shared" si="63"/>
        <v>178</v>
      </c>
      <c r="B202" s="3"/>
      <c r="C202" s="12"/>
      <c r="D202" s="43"/>
      <c r="E202" s="42">
        <f t="shared" si="65"/>
        <v>0</v>
      </c>
      <c r="F202" s="3"/>
      <c r="G202" s="4">
        <f t="shared" si="55"/>
        <v>0</v>
      </c>
      <c r="H202" s="4">
        <f t="shared" si="56"/>
        <v>0</v>
      </c>
      <c r="I202" s="5">
        <f t="shared" si="57"/>
        <v>0</v>
      </c>
      <c r="J202" s="61">
        <f t="shared" si="58"/>
        <v>0</v>
      </c>
      <c r="K202" s="7">
        <f t="shared" si="64"/>
        <v>0</v>
      </c>
      <c r="L202" s="5">
        <f t="shared" si="59"/>
        <v>0</v>
      </c>
      <c r="M202" s="6">
        <f t="shared" si="60"/>
        <v>0</v>
      </c>
      <c r="O202">
        <f t="shared" si="61"/>
        <v>0</v>
      </c>
      <c r="P202">
        <f t="shared" si="62"/>
        <v>0</v>
      </c>
    </row>
    <row r="203" spans="1:16" ht="13.5" thickBot="1">
      <c r="A203" s="3">
        <f t="shared" si="63"/>
        <v>179</v>
      </c>
      <c r="B203" s="3"/>
      <c r="C203" s="12"/>
      <c r="D203" s="43"/>
      <c r="E203" s="42">
        <f t="shared" si="65"/>
        <v>0</v>
      </c>
      <c r="F203" s="3"/>
      <c r="G203" s="4">
        <f t="shared" si="55"/>
        <v>0</v>
      </c>
      <c r="H203" s="4">
        <f t="shared" si="56"/>
        <v>0</v>
      </c>
      <c r="I203" s="5">
        <f t="shared" si="57"/>
        <v>0</v>
      </c>
      <c r="J203" s="61">
        <f t="shared" si="58"/>
        <v>0</v>
      </c>
      <c r="K203" s="7">
        <f t="shared" si="64"/>
        <v>0</v>
      </c>
      <c r="L203" s="5">
        <f t="shared" si="59"/>
        <v>0</v>
      </c>
      <c r="M203" s="6">
        <f t="shared" si="60"/>
        <v>0</v>
      </c>
      <c r="O203">
        <f t="shared" si="61"/>
        <v>0</v>
      </c>
      <c r="P203">
        <f t="shared" si="62"/>
        <v>0</v>
      </c>
    </row>
    <row r="204" spans="1:16" ht="13.5" thickBot="1">
      <c r="A204" s="3">
        <f t="shared" si="63"/>
        <v>180</v>
      </c>
      <c r="B204" s="3"/>
      <c r="C204" s="13"/>
      <c r="D204" s="44"/>
      <c r="E204" s="42">
        <f t="shared" si="65"/>
        <v>0</v>
      </c>
      <c r="F204" s="3"/>
      <c r="G204" s="4">
        <f t="shared" si="55"/>
        <v>0</v>
      </c>
      <c r="H204" s="4">
        <f t="shared" si="56"/>
        <v>0</v>
      </c>
      <c r="I204" s="5">
        <f t="shared" si="57"/>
        <v>0</v>
      </c>
      <c r="J204" s="61">
        <f t="shared" si="58"/>
        <v>0</v>
      </c>
      <c r="K204" s="7">
        <f t="shared" si="64"/>
        <v>0</v>
      </c>
      <c r="L204" s="5">
        <f t="shared" si="59"/>
        <v>0</v>
      </c>
      <c r="M204" s="6">
        <f t="shared" si="60"/>
        <v>0</v>
      </c>
      <c r="N204" s="2"/>
      <c r="O204">
        <f t="shared" si="61"/>
        <v>0</v>
      </c>
      <c r="P204">
        <f t="shared" si="62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30030</v>
      </c>
      <c r="D206" s="3">
        <f>SUM(D25:D204)</f>
        <v>9315</v>
      </c>
      <c r="E206" s="3">
        <f>SUM(E25:E204)</f>
        <v>1088.7662337662337</v>
      </c>
      <c r="F206" s="3"/>
      <c r="G206" s="4">
        <f>SUM(G25:G204)</f>
        <v>135.15412312045913</v>
      </c>
      <c r="H206" s="28">
        <f>SUM(H25:H204)</f>
        <v>53.21028469309414</v>
      </c>
      <c r="I206" s="3"/>
      <c r="J206" s="3"/>
      <c r="K206" s="28">
        <f>SUM(K25:K154)</f>
        <v>43.31780303030303</v>
      </c>
      <c r="L206" s="62">
        <f>SUM(L25:L154)</f>
        <v>0.9999999999999997</v>
      </c>
      <c r="M206" s="4">
        <f>SUM(M25:M204)</f>
        <v>1.0946342546365906</v>
      </c>
      <c r="O206">
        <f>SUM(O25:O205)</f>
        <v>4222138.311688311</v>
      </c>
      <c r="P206" s="21">
        <f>SUM(P25:P205)</f>
        <v>821193.5936358013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140.59734637656715</v>
      </c>
    </row>
    <row r="208" spans="1:13" ht="12.75">
      <c r="A208" s="71" t="s">
        <v>1</v>
      </c>
      <c r="B208" s="18"/>
      <c r="C208" s="71" t="s">
        <v>2</v>
      </c>
      <c r="D208" s="71" t="s">
        <v>3</v>
      </c>
      <c r="E208" s="35"/>
      <c r="F208" s="18"/>
      <c r="G208" s="71" t="s">
        <v>4</v>
      </c>
      <c r="H208" s="71" t="s">
        <v>5</v>
      </c>
      <c r="I208" s="71" t="s">
        <v>6</v>
      </c>
      <c r="J208" s="71" t="s">
        <v>7</v>
      </c>
      <c r="K208" s="71" t="s">
        <v>8</v>
      </c>
      <c r="L208" s="71" t="s">
        <v>9</v>
      </c>
      <c r="M208" s="71" t="s">
        <v>10</v>
      </c>
    </row>
    <row r="209" spans="1:13" ht="12.75">
      <c r="A209" s="71"/>
      <c r="B209" s="18"/>
      <c r="C209" s="71"/>
      <c r="D209" s="71"/>
      <c r="E209" s="35"/>
      <c r="F209" s="18"/>
      <c r="G209" s="71"/>
      <c r="H209" s="71"/>
      <c r="I209" s="71"/>
      <c r="J209" s="71"/>
      <c r="K209" s="71"/>
      <c r="L209" s="71"/>
      <c r="M209" s="71"/>
    </row>
    <row r="210" spans="1:13" ht="13.5" thickBot="1">
      <c r="A210" s="72"/>
      <c r="B210" s="19"/>
      <c r="C210" s="72"/>
      <c r="D210" s="72"/>
      <c r="E210" s="36"/>
      <c r="F210" s="19"/>
      <c r="G210" s="72"/>
      <c r="H210" s="72"/>
      <c r="I210" s="72"/>
      <c r="J210" s="72"/>
      <c r="K210" s="72"/>
      <c r="L210" s="72"/>
      <c r="M210" s="72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R209" sqref="R209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6.00390625" style="0" customWidth="1"/>
    <col min="14" max="14" width="5.7109375" style="0" customWidth="1"/>
    <col min="15" max="15" width="10.28125" style="0" customWidth="1"/>
    <col min="16" max="16" width="8.57421875" style="0" customWidth="1"/>
    <col min="17" max="17" width="4.28125" style="0" customWidth="1"/>
    <col min="18" max="18" width="4.421875" style="0" customWidth="1"/>
    <col min="19" max="19" width="4.57421875" style="0" customWidth="1"/>
    <col min="20" max="20" width="6.28125" style="0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53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80.55029151076224</v>
      </c>
    </row>
    <row r="4" spans="1:12" ht="13.5" thickBot="1">
      <c r="A4" t="s">
        <v>0</v>
      </c>
      <c r="C4" s="15" t="s">
        <v>48</v>
      </c>
      <c r="D4" s="16"/>
      <c r="E4" s="16"/>
      <c r="F4" s="17"/>
      <c r="G4" s="63" t="s">
        <v>44</v>
      </c>
      <c r="H4" s="64"/>
      <c r="I4" s="64"/>
      <c r="J4" s="64"/>
      <c r="K4" s="64"/>
      <c r="L4" s="65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-0.343082905023529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51</v>
      </c>
      <c r="M7" s="14"/>
    </row>
    <row r="8" spans="2:13" ht="13.5" thickBot="1">
      <c r="B8" s="14" t="s">
        <v>28</v>
      </c>
      <c r="C8" s="49">
        <v>19.4</v>
      </c>
      <c r="D8" s="30"/>
      <c r="E8" s="30"/>
      <c r="F8" s="30"/>
      <c r="G8" s="30"/>
      <c r="H8" s="31" t="s">
        <v>31</v>
      </c>
      <c r="J8" s="49" t="s">
        <v>52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12</v>
      </c>
      <c r="J11" s="38" t="s">
        <v>46</v>
      </c>
      <c r="K11" s="60">
        <f>(60/H12)</f>
        <v>3.284585474882355</v>
      </c>
      <c r="M11" s="14"/>
    </row>
    <row r="12" spans="2:13" ht="12.75">
      <c r="B12" s="38" t="s">
        <v>36</v>
      </c>
      <c r="H12" s="48">
        <f>(H11/J14)</f>
        <v>18.26714526348231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1.6685694212402362</v>
      </c>
      <c r="Q13" s="38"/>
    </row>
    <row r="14" spans="3:17" ht="13.5" thickBot="1">
      <c r="C14" s="14" t="s">
        <v>22</v>
      </c>
      <c r="D14" s="49">
        <v>770</v>
      </c>
      <c r="E14" s="30"/>
      <c r="H14" s="14" t="s">
        <v>17</v>
      </c>
      <c r="J14" s="56">
        <f>(J13/2.54)</f>
        <v>0.656917094976471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120.97402597402598</v>
      </c>
    </row>
    <row r="17" spans="3:10" ht="12.75">
      <c r="C17" s="14" t="s">
        <v>37</v>
      </c>
      <c r="D17" s="47">
        <v>77</v>
      </c>
      <c r="E17" s="30"/>
      <c r="H17" s="27" t="s">
        <v>19</v>
      </c>
      <c r="J17" s="58">
        <f>0.7*(D206/D18)</f>
        <v>80.5</v>
      </c>
    </row>
    <row r="18" spans="3:10" ht="12.75">
      <c r="C18" s="14" t="s">
        <v>38</v>
      </c>
      <c r="D18" s="51">
        <v>81</v>
      </c>
      <c r="E18" s="1"/>
      <c r="H18" s="14" t="s">
        <v>25</v>
      </c>
      <c r="J18" s="56">
        <f>K$206</f>
        <v>43.31780303030303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8" t="s">
        <v>1</v>
      </c>
      <c r="B22" s="69"/>
      <c r="C22" s="68" t="s">
        <v>2</v>
      </c>
      <c r="D22" s="68" t="s">
        <v>3</v>
      </c>
      <c r="E22" s="34" t="s">
        <v>40</v>
      </c>
      <c r="F22" s="69" t="s">
        <v>33</v>
      </c>
      <c r="G22" s="68" t="s">
        <v>42</v>
      </c>
      <c r="H22" s="68" t="s">
        <v>43</v>
      </c>
      <c r="I22" s="68" t="s">
        <v>6</v>
      </c>
      <c r="J22" s="68" t="s">
        <v>7</v>
      </c>
      <c r="K22" s="68" t="s">
        <v>8</v>
      </c>
      <c r="L22" s="68" t="s">
        <v>9</v>
      </c>
      <c r="M22" s="68" t="s">
        <v>16</v>
      </c>
      <c r="N22" s="66"/>
    </row>
    <row r="23" spans="1:14" ht="25.5">
      <c r="A23" s="68"/>
      <c r="B23" s="69"/>
      <c r="C23" s="68"/>
      <c r="D23" s="68"/>
      <c r="E23" s="34" t="s">
        <v>41</v>
      </c>
      <c r="F23" s="69"/>
      <c r="G23" s="68"/>
      <c r="H23" s="68"/>
      <c r="I23" s="68"/>
      <c r="J23" s="68"/>
      <c r="K23" s="68"/>
      <c r="L23" s="68"/>
      <c r="M23" s="68"/>
      <c r="N23" s="66"/>
    </row>
    <row r="24" spans="1:25" ht="13.5" thickBot="1">
      <c r="A24" s="67"/>
      <c r="B24" s="70"/>
      <c r="C24" s="67"/>
      <c r="D24" s="67"/>
      <c r="E24" s="33"/>
      <c r="F24" s="70"/>
      <c r="G24" s="67"/>
      <c r="H24" s="67"/>
      <c r="I24" s="67"/>
      <c r="J24" s="67"/>
      <c r="K24" s="67"/>
      <c r="L24" s="67"/>
      <c r="M24" s="67"/>
      <c r="N24" s="67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120.97402597402598</v>
      </c>
      <c r="F25" s="3"/>
      <c r="G25" s="4">
        <f>(D25+E25)/$J$19</f>
        <v>1.5715595711681296</v>
      </c>
      <c r="H25" s="4">
        <f aca="true" t="shared" si="1" ref="H25:H56">G25/2.54</f>
        <v>0.6187242406173739</v>
      </c>
      <c r="I25" s="5">
        <f aca="true" t="shared" si="2" ref="I25:I56">(G25/$J$13)</f>
        <v>0.9418604651162792</v>
      </c>
      <c r="J25" s="9">
        <f aca="true" t="shared" si="3" ref="J25:J56">IF(C25&gt;0,I25-1,0)</f>
        <v>-0.05813953488372081</v>
      </c>
      <c r="K25" s="7">
        <f>(((C25+(D15/2))^2)*3.1416)/43560</f>
        <v>0.01622727272727273</v>
      </c>
      <c r="L25" s="5">
        <f>(K25/K$206)</f>
        <v>0.0003746097814776275</v>
      </c>
      <c r="M25" s="6">
        <f aca="true" t="shared" si="4" ref="M25:M56">L25*I25</f>
        <v>0.0003528301430196259</v>
      </c>
      <c r="N25" s="2"/>
      <c r="O25">
        <f>(D25+E25)*C25</f>
        <v>1209.7402597402597</v>
      </c>
      <c r="P25">
        <f aca="true" t="shared" si="5" ref="P25:P56">C25*ABS(D25-O$207)</f>
        <v>1405.9734637656716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120.97402597402598</v>
      </c>
      <c r="F26" s="3"/>
      <c r="G26" s="4">
        <f>(D26+E26)/$J$19</f>
        <v>1.5715595711681296</v>
      </c>
      <c r="H26" s="4">
        <f t="shared" si="1"/>
        <v>0.6187242406173739</v>
      </c>
      <c r="I26" s="5">
        <f t="shared" si="2"/>
        <v>0.9418604651162792</v>
      </c>
      <c r="J26" s="9">
        <f t="shared" si="3"/>
        <v>-0.05813953488372081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0.0006659729448491154</v>
      </c>
      <c r="M26" s="6">
        <f t="shared" si="4"/>
        <v>0.000627253587590446</v>
      </c>
      <c r="O26">
        <f aca="true" t="shared" si="8" ref="O26:O89">(D26+E26)*C26</f>
        <v>2419.4805194805194</v>
      </c>
      <c r="P26">
        <f t="shared" si="5"/>
        <v>2811.946927531343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120.97402597402598</v>
      </c>
      <c r="F27" s="3"/>
      <c r="G27" s="4">
        <f aca="true" t="shared" si="9" ref="G27:G90">(D27+E27)/$J$19</f>
        <v>1.5715595711681296</v>
      </c>
      <c r="H27" s="4">
        <f t="shared" si="1"/>
        <v>0.6187242406173739</v>
      </c>
      <c r="I27" s="5">
        <f t="shared" si="2"/>
        <v>0.9418604651162792</v>
      </c>
      <c r="J27" s="9">
        <f t="shared" si="3"/>
        <v>-0.05813953488372081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0.000998959417273673</v>
      </c>
      <c r="M27" s="6">
        <f t="shared" si="4"/>
        <v>0.000940880381385669</v>
      </c>
      <c r="O27">
        <f t="shared" si="8"/>
        <v>3629.220779220779</v>
      </c>
      <c r="P27">
        <f t="shared" si="5"/>
        <v>4217.920391297014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120.97402597402598</v>
      </c>
      <c r="F28" s="3"/>
      <c r="G28" s="4">
        <f t="shared" si="9"/>
        <v>1.5715595711681296</v>
      </c>
      <c r="H28" s="4">
        <f t="shared" si="1"/>
        <v>0.6187242406173739</v>
      </c>
      <c r="I28" s="5">
        <f t="shared" si="2"/>
        <v>0.9418604651162792</v>
      </c>
      <c r="J28" s="9">
        <f t="shared" si="3"/>
        <v>-0.05813953488372081</v>
      </c>
      <c r="K28" s="7">
        <f t="shared" si="10"/>
        <v>0.05769696969696969</v>
      </c>
      <c r="L28" s="5">
        <f t="shared" si="7"/>
        <v>0.0013319458896982308</v>
      </c>
      <c r="M28" s="6">
        <f t="shared" si="4"/>
        <v>0.001254507175180892</v>
      </c>
      <c r="O28">
        <f t="shared" si="8"/>
        <v>4838.961038961039</v>
      </c>
      <c r="P28">
        <f t="shared" si="5"/>
        <v>5623.893855062686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0"/>
        <v>120.97402597402598</v>
      </c>
      <c r="F29" s="3"/>
      <c r="G29" s="4">
        <f t="shared" si="9"/>
        <v>1.5715595711681296</v>
      </c>
      <c r="H29" s="4">
        <f t="shared" si="1"/>
        <v>0.6187242406173739</v>
      </c>
      <c r="I29" s="5">
        <f t="shared" si="2"/>
        <v>0.9418604651162792</v>
      </c>
      <c r="J29" s="9">
        <f t="shared" si="3"/>
        <v>-0.05813953488372081</v>
      </c>
      <c r="K29" s="7">
        <f t="shared" si="10"/>
        <v>0.07212121212121214</v>
      </c>
      <c r="L29" s="5">
        <f t="shared" si="7"/>
        <v>0.001664932362122789</v>
      </c>
      <c r="M29" s="6">
        <f t="shared" si="4"/>
        <v>0.0015681339689761155</v>
      </c>
      <c r="O29">
        <f t="shared" si="8"/>
        <v>6048.701298701299</v>
      </c>
      <c r="P29">
        <f t="shared" si="5"/>
        <v>7029.867318828357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0"/>
        <v>120.97402597402598</v>
      </c>
      <c r="F30" s="3"/>
      <c r="G30" s="4">
        <f t="shared" si="9"/>
        <v>1.5715595711681296</v>
      </c>
      <c r="H30" s="4">
        <f t="shared" si="1"/>
        <v>0.6187242406173739</v>
      </c>
      <c r="I30" s="5">
        <f t="shared" si="2"/>
        <v>0.9418604651162792</v>
      </c>
      <c r="J30" s="9">
        <f t="shared" si="3"/>
        <v>-0.05813953488372081</v>
      </c>
      <c r="K30" s="7">
        <f t="shared" si="10"/>
        <v>0.08654545454545454</v>
      </c>
      <c r="L30" s="5">
        <f t="shared" si="7"/>
        <v>0.001997918834547346</v>
      </c>
      <c r="M30" s="6">
        <f t="shared" si="4"/>
        <v>0.001881760762771338</v>
      </c>
      <c r="O30">
        <f t="shared" si="8"/>
        <v>7258.441558441558</v>
      </c>
      <c r="P30">
        <f t="shared" si="5"/>
        <v>8435.840782594028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0"/>
        <v>120.97402597402598</v>
      </c>
      <c r="F31" s="3" t="s">
        <v>49</v>
      </c>
      <c r="G31" s="4">
        <f t="shared" si="9"/>
        <v>1.5715595711681296</v>
      </c>
      <c r="H31" s="4">
        <f t="shared" si="1"/>
        <v>0.6187242406173739</v>
      </c>
      <c r="I31" s="5">
        <f t="shared" si="2"/>
        <v>0.9418604651162792</v>
      </c>
      <c r="J31" s="9">
        <f t="shared" si="3"/>
        <v>-0.05813953488372081</v>
      </c>
      <c r="K31" s="7">
        <f t="shared" si="10"/>
        <v>0.10096969696969699</v>
      </c>
      <c r="L31" s="5">
        <f t="shared" si="7"/>
        <v>0.0023309053069719044</v>
      </c>
      <c r="M31" s="6">
        <f t="shared" si="4"/>
        <v>0.0021953875565665615</v>
      </c>
      <c r="O31">
        <f t="shared" si="8"/>
        <v>8468.181818181818</v>
      </c>
      <c r="P31">
        <f t="shared" si="5"/>
        <v>9841.8142463597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0"/>
        <v>120.97402597402598</v>
      </c>
      <c r="F32" s="3"/>
      <c r="G32" s="4">
        <f t="shared" si="9"/>
        <v>1.5715595711681296</v>
      </c>
      <c r="H32" s="4">
        <f t="shared" si="1"/>
        <v>0.6187242406173739</v>
      </c>
      <c r="I32" s="5">
        <f t="shared" si="2"/>
        <v>0.9418604651162792</v>
      </c>
      <c r="J32" s="9">
        <f t="shared" si="3"/>
        <v>-0.05813953488372081</v>
      </c>
      <c r="K32" s="7">
        <f t="shared" si="10"/>
        <v>0.11539393939393944</v>
      </c>
      <c r="L32" s="5">
        <f t="shared" si="7"/>
        <v>0.002663891779396463</v>
      </c>
      <c r="M32" s="6">
        <f t="shared" si="4"/>
        <v>0.002509014350361785</v>
      </c>
      <c r="O32">
        <f t="shared" si="8"/>
        <v>9677.922077922078</v>
      </c>
      <c r="P32">
        <f t="shared" si="5"/>
        <v>11247.787710125373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0"/>
        <v>120.97402597402598</v>
      </c>
      <c r="F33" s="3"/>
      <c r="G33" s="4">
        <f t="shared" si="9"/>
        <v>1.5715595711681296</v>
      </c>
      <c r="H33" s="4">
        <f t="shared" si="1"/>
        <v>0.6187242406173739</v>
      </c>
      <c r="I33" s="5">
        <f t="shared" si="2"/>
        <v>0.9418604651162792</v>
      </c>
      <c r="J33" s="9">
        <f t="shared" si="3"/>
        <v>-0.05813953488372081</v>
      </c>
      <c r="K33" s="7">
        <f t="shared" si="10"/>
        <v>0.12981818181818172</v>
      </c>
      <c r="L33" s="5">
        <f t="shared" si="7"/>
        <v>0.0029968782518210173</v>
      </c>
      <c r="M33" s="6">
        <f t="shared" si="4"/>
        <v>0.002822641144157005</v>
      </c>
      <c r="O33">
        <f t="shared" si="8"/>
        <v>10887.662337662337</v>
      </c>
      <c r="P33">
        <f t="shared" si="5"/>
        <v>12653.761173891044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95</v>
      </c>
      <c r="E34" s="42">
        <f t="shared" si="0"/>
        <v>0</v>
      </c>
      <c r="F34" s="3"/>
      <c r="G34" s="4">
        <f t="shared" si="9"/>
        <v>1.2341340056999321</v>
      </c>
      <c r="H34" s="4">
        <f t="shared" si="1"/>
        <v>0.4858795298031229</v>
      </c>
      <c r="I34" s="5">
        <f t="shared" si="2"/>
        <v>0.7396359959555107</v>
      </c>
      <c r="J34" s="9">
        <f t="shared" si="3"/>
        <v>-0.26036400404448934</v>
      </c>
      <c r="K34" s="7">
        <f t="shared" si="10"/>
        <v>0.14424242424242428</v>
      </c>
      <c r="L34" s="5">
        <f t="shared" si="7"/>
        <v>0.003329864724245578</v>
      </c>
      <c r="M34" s="6">
        <f t="shared" si="4"/>
        <v>0.0024628878117145</v>
      </c>
      <c r="O34">
        <f t="shared" si="8"/>
        <v>9500</v>
      </c>
      <c r="P34">
        <f t="shared" si="5"/>
        <v>4559.734637656715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80</v>
      </c>
      <c r="E35" s="42">
        <f t="shared" si="0"/>
        <v>0</v>
      </c>
      <c r="F35" s="3"/>
      <c r="G35" s="4">
        <f t="shared" si="9"/>
        <v>1.0392707416420481</v>
      </c>
      <c r="H35" s="4">
        <f t="shared" si="1"/>
        <v>0.409161709307893</v>
      </c>
      <c r="I35" s="5">
        <f t="shared" si="2"/>
        <v>0.6228513650151669</v>
      </c>
      <c r="J35" s="9">
        <f t="shared" si="3"/>
        <v>-0.3771486349848331</v>
      </c>
      <c r="K35" s="7">
        <f t="shared" si="10"/>
        <v>0.15866666666666662</v>
      </c>
      <c r="L35" s="5">
        <f t="shared" si="7"/>
        <v>0.003662851196670134</v>
      </c>
      <c r="M35" s="6">
        <f t="shared" si="4"/>
        <v>0.0022814118676934307</v>
      </c>
      <c r="O35">
        <f t="shared" si="8"/>
        <v>8800</v>
      </c>
      <c r="P35">
        <f t="shared" si="5"/>
        <v>6665.708101422386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105</v>
      </c>
      <c r="E36" s="42">
        <f t="shared" si="0"/>
        <v>0</v>
      </c>
      <c r="F36" s="3"/>
      <c r="G36" s="4">
        <f t="shared" si="9"/>
        <v>1.3640428484051883</v>
      </c>
      <c r="H36" s="4">
        <f t="shared" si="1"/>
        <v>0.5370247434666096</v>
      </c>
      <c r="I36" s="5">
        <f t="shared" si="2"/>
        <v>0.8174924165824066</v>
      </c>
      <c r="J36" s="9">
        <f t="shared" si="3"/>
        <v>-0.18250758341759343</v>
      </c>
      <c r="K36" s="7">
        <f t="shared" si="10"/>
        <v>0.17309090909090918</v>
      </c>
      <c r="L36" s="5">
        <f t="shared" si="7"/>
        <v>0.003995837669094695</v>
      </c>
      <c r="M36" s="6">
        <f t="shared" si="4"/>
        <v>0.003266566992379233</v>
      </c>
      <c r="O36">
        <f t="shared" si="8"/>
        <v>12600</v>
      </c>
      <c r="P36">
        <f t="shared" si="5"/>
        <v>4271.681565188057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95</v>
      </c>
      <c r="E37" s="42">
        <f t="shared" si="0"/>
        <v>0</v>
      </c>
      <c r="F37" s="3"/>
      <c r="G37" s="4">
        <f t="shared" si="9"/>
        <v>1.2341340056999321</v>
      </c>
      <c r="H37" s="4">
        <f t="shared" si="1"/>
        <v>0.4858795298031229</v>
      </c>
      <c r="I37" s="5">
        <f t="shared" si="2"/>
        <v>0.7396359959555107</v>
      </c>
      <c r="J37" s="9">
        <f t="shared" si="3"/>
        <v>-0.26036400404448934</v>
      </c>
      <c r="K37" s="7">
        <f t="shared" si="10"/>
        <v>0.1875151515151514</v>
      </c>
      <c r="L37" s="5">
        <f t="shared" si="7"/>
        <v>0.004328824141519248</v>
      </c>
      <c r="M37" s="6">
        <f t="shared" si="4"/>
        <v>0.0032017541552288474</v>
      </c>
      <c r="O37">
        <f t="shared" si="8"/>
        <v>12350</v>
      </c>
      <c r="P37">
        <f t="shared" si="5"/>
        <v>5927.655028953729</v>
      </c>
    </row>
    <row r="38" spans="1:16" ht="13.5" thickBot="1">
      <c r="A38" s="3">
        <f t="shared" si="6"/>
        <v>14</v>
      </c>
      <c r="B38" s="3"/>
      <c r="C38" s="12">
        <v>140</v>
      </c>
      <c r="D38" s="11">
        <v>115</v>
      </c>
      <c r="E38" s="42">
        <f t="shared" si="0"/>
        <v>0</v>
      </c>
      <c r="F38" s="3"/>
      <c r="G38" s="4">
        <f t="shared" si="9"/>
        <v>1.4939516911104442</v>
      </c>
      <c r="H38" s="4">
        <f t="shared" si="1"/>
        <v>0.5881699571300961</v>
      </c>
      <c r="I38" s="5">
        <f t="shared" si="2"/>
        <v>0.8953488372093025</v>
      </c>
      <c r="J38" s="9">
        <f t="shared" si="3"/>
        <v>-0.10465116279069753</v>
      </c>
      <c r="K38" s="7">
        <f t="shared" si="10"/>
        <v>0.20193939393939409</v>
      </c>
      <c r="L38" s="5">
        <f t="shared" si="7"/>
        <v>0.004661810613943811</v>
      </c>
      <c r="M38" s="6">
        <f t="shared" si="4"/>
        <v>0.004173946712484576</v>
      </c>
      <c r="O38">
        <f t="shared" si="8"/>
        <v>16100</v>
      </c>
      <c r="P38">
        <f t="shared" si="5"/>
        <v>3583.6284927194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135</v>
      </c>
      <c r="E39" s="42">
        <f t="shared" si="0"/>
        <v>0</v>
      </c>
      <c r="F39" s="3"/>
      <c r="G39" s="4">
        <f t="shared" si="9"/>
        <v>1.7537693765209563</v>
      </c>
      <c r="H39" s="4">
        <f t="shared" si="1"/>
        <v>0.6904603844570694</v>
      </c>
      <c r="I39" s="5">
        <f t="shared" si="2"/>
        <v>1.0510616784630942</v>
      </c>
      <c r="J39" s="9">
        <f t="shared" si="3"/>
        <v>0.05106167846309417</v>
      </c>
      <c r="K39" s="7">
        <f t="shared" si="10"/>
        <v>0.2163636363636363</v>
      </c>
      <c r="L39" s="5">
        <f t="shared" si="7"/>
        <v>0.004994797086368365</v>
      </c>
      <c r="M39" s="6">
        <f t="shared" si="4"/>
        <v>0.005249839809180906</v>
      </c>
      <c r="O39">
        <f t="shared" si="8"/>
        <v>20250</v>
      </c>
      <c r="P39">
        <f t="shared" si="5"/>
        <v>839.6019564850718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95</v>
      </c>
      <c r="E40" s="42">
        <f t="shared" si="0"/>
        <v>0</v>
      </c>
      <c r="F40" s="3"/>
      <c r="G40" s="4">
        <f t="shared" si="9"/>
        <v>1.2341340056999321</v>
      </c>
      <c r="H40" s="4">
        <f t="shared" si="1"/>
        <v>0.4858795298031229</v>
      </c>
      <c r="I40" s="5">
        <f t="shared" si="2"/>
        <v>0.7396359959555107</v>
      </c>
      <c r="J40" s="9">
        <f t="shared" si="3"/>
        <v>-0.26036400404448934</v>
      </c>
      <c r="K40" s="7">
        <f t="shared" si="10"/>
        <v>0.23078787878787876</v>
      </c>
      <c r="L40" s="5">
        <f t="shared" si="7"/>
        <v>0.005327783558792923</v>
      </c>
      <c r="M40" s="6">
        <f t="shared" si="4"/>
        <v>0.003940620498743199</v>
      </c>
      <c r="O40">
        <f t="shared" si="8"/>
        <v>15200</v>
      </c>
      <c r="P40">
        <f t="shared" si="5"/>
        <v>7295.575420250743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125</v>
      </c>
      <c r="E41" s="42">
        <f t="shared" si="0"/>
        <v>0</v>
      </c>
      <c r="F41" s="3"/>
      <c r="G41" s="4">
        <f t="shared" si="9"/>
        <v>1.6238605338157002</v>
      </c>
      <c r="H41" s="4">
        <f t="shared" si="1"/>
        <v>0.6393151707935827</v>
      </c>
      <c r="I41" s="5">
        <f t="shared" si="2"/>
        <v>0.9732052578361983</v>
      </c>
      <c r="J41" s="9">
        <f t="shared" si="3"/>
        <v>-0.026794742163801732</v>
      </c>
      <c r="K41" s="7">
        <f t="shared" si="10"/>
        <v>0.245212121212121</v>
      </c>
      <c r="L41" s="5">
        <f t="shared" si="7"/>
        <v>0.005660770031217476</v>
      </c>
      <c r="M41" s="6">
        <f t="shared" si="4"/>
        <v>0.005509091157782428</v>
      </c>
      <c r="O41">
        <f t="shared" si="8"/>
        <v>21250</v>
      </c>
      <c r="P41">
        <f t="shared" si="5"/>
        <v>2651.548884016415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135</v>
      </c>
      <c r="E42" s="42">
        <f t="shared" si="0"/>
        <v>0</v>
      </c>
      <c r="F42" s="3"/>
      <c r="G42" s="4">
        <f t="shared" si="9"/>
        <v>1.7537693765209563</v>
      </c>
      <c r="H42" s="4">
        <f t="shared" si="1"/>
        <v>0.6904603844570694</v>
      </c>
      <c r="I42" s="5">
        <f t="shared" si="2"/>
        <v>1.0510616784630942</v>
      </c>
      <c r="J42" s="9">
        <f t="shared" si="3"/>
        <v>0.05106167846309417</v>
      </c>
      <c r="K42" s="7">
        <f t="shared" si="10"/>
        <v>0.25963636363636367</v>
      </c>
      <c r="L42" s="5">
        <f t="shared" si="7"/>
        <v>0.00599375650364204</v>
      </c>
      <c r="M42" s="6">
        <f t="shared" si="4"/>
        <v>0.006299807771017089</v>
      </c>
      <c r="O42">
        <f t="shared" si="8"/>
        <v>24300</v>
      </c>
      <c r="P42">
        <f t="shared" si="5"/>
        <v>1007.5223477820862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110</v>
      </c>
      <c r="E43" s="42">
        <f t="shared" si="0"/>
        <v>0</v>
      </c>
      <c r="F43" s="3"/>
      <c r="G43" s="4">
        <f t="shared" si="9"/>
        <v>1.4289972697578162</v>
      </c>
      <c r="H43" s="4">
        <f t="shared" si="1"/>
        <v>0.5625973502983528</v>
      </c>
      <c r="I43" s="5">
        <f t="shared" si="2"/>
        <v>0.8564206268958544</v>
      </c>
      <c r="J43" s="9">
        <f t="shared" si="3"/>
        <v>-0.1435793731041456</v>
      </c>
      <c r="K43" s="7">
        <f t="shared" si="10"/>
        <v>0.2740606060606061</v>
      </c>
      <c r="L43" s="5">
        <f t="shared" si="7"/>
        <v>0.006326742976066598</v>
      </c>
      <c r="M43" s="6">
        <f t="shared" si="4"/>
        <v>0.0054183531857718995</v>
      </c>
      <c r="O43">
        <f t="shared" si="8"/>
        <v>20900</v>
      </c>
      <c r="P43">
        <f t="shared" si="5"/>
        <v>5813.4958115477575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125</v>
      </c>
      <c r="E44" s="42">
        <f t="shared" si="0"/>
        <v>0</v>
      </c>
      <c r="F44" s="3"/>
      <c r="G44" s="4">
        <f t="shared" si="9"/>
        <v>1.6238605338157002</v>
      </c>
      <c r="H44" s="4">
        <f t="shared" si="1"/>
        <v>0.6393151707935827</v>
      </c>
      <c r="I44" s="5">
        <f t="shared" si="2"/>
        <v>0.9732052578361983</v>
      </c>
      <c r="J44" s="9">
        <f t="shared" si="3"/>
        <v>-0.026794742163801732</v>
      </c>
      <c r="K44" s="7">
        <f t="shared" si="10"/>
        <v>0.28848484848484857</v>
      </c>
      <c r="L44" s="5">
        <f t="shared" si="7"/>
        <v>0.006659729448491156</v>
      </c>
      <c r="M44" s="6">
        <f t="shared" si="4"/>
        <v>0.006481283715038158</v>
      </c>
      <c r="O44">
        <f t="shared" si="8"/>
        <v>25000</v>
      </c>
      <c r="P44">
        <f t="shared" si="5"/>
        <v>3119.469275313429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140</v>
      </c>
      <c r="E45" s="42">
        <f t="shared" si="0"/>
        <v>0</v>
      </c>
      <c r="F45" s="3"/>
      <c r="G45" s="4">
        <f t="shared" si="9"/>
        <v>1.8187237978735842</v>
      </c>
      <c r="H45" s="4">
        <f t="shared" si="1"/>
        <v>0.7160329912888127</v>
      </c>
      <c r="I45" s="5">
        <f t="shared" si="2"/>
        <v>1.089989888776542</v>
      </c>
      <c r="J45" s="9">
        <f t="shared" si="3"/>
        <v>0.08998988877654202</v>
      </c>
      <c r="K45" s="7">
        <f t="shared" si="10"/>
        <v>0.3029090909090906</v>
      </c>
      <c r="L45" s="5">
        <f t="shared" si="7"/>
        <v>0.006992715920915705</v>
      </c>
      <c r="M45" s="6">
        <f t="shared" si="4"/>
        <v>0.007621989648884863</v>
      </c>
      <c r="O45">
        <f t="shared" si="8"/>
        <v>29400</v>
      </c>
      <c r="P45">
        <f t="shared" si="5"/>
        <v>125.44273907910053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240</v>
      </c>
      <c r="E46" s="42">
        <f t="shared" si="0"/>
        <v>0</v>
      </c>
      <c r="F46" s="3" t="s">
        <v>50</v>
      </c>
      <c r="G46" s="4">
        <f t="shared" si="9"/>
        <v>3.1178122249261446</v>
      </c>
      <c r="H46" s="4">
        <f t="shared" si="1"/>
        <v>1.227485127923679</v>
      </c>
      <c r="I46" s="5">
        <f t="shared" si="2"/>
        <v>1.8685540950455009</v>
      </c>
      <c r="J46" s="9">
        <f t="shared" si="3"/>
        <v>0.8685540950455009</v>
      </c>
      <c r="K46" s="7">
        <f t="shared" si="10"/>
        <v>0.3173333333333339</v>
      </c>
      <c r="L46" s="5">
        <f t="shared" si="7"/>
        <v>0.007325702393340284</v>
      </c>
      <c r="M46" s="6">
        <f t="shared" si="4"/>
        <v>0.013688471206160614</v>
      </c>
      <c r="O46">
        <f t="shared" si="8"/>
        <v>52800</v>
      </c>
      <c r="P46">
        <f t="shared" si="5"/>
        <v>21868.58379715523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155</v>
      </c>
      <c r="E47" s="42">
        <f t="shared" si="0"/>
        <v>0</v>
      </c>
      <c r="F47" s="3"/>
      <c r="G47" s="4">
        <f t="shared" si="9"/>
        <v>2.013587061931468</v>
      </c>
      <c r="H47" s="4">
        <f t="shared" si="1"/>
        <v>0.7927508117840426</v>
      </c>
      <c r="I47" s="5">
        <f t="shared" si="2"/>
        <v>1.2067745197168858</v>
      </c>
      <c r="J47" s="9">
        <f t="shared" si="3"/>
        <v>0.20677451971688576</v>
      </c>
      <c r="K47" s="7">
        <f t="shared" si="10"/>
        <v>0.33175757575757503</v>
      </c>
      <c r="L47" s="5">
        <f t="shared" si="7"/>
        <v>0.007658688865764811</v>
      </c>
      <c r="M47" s="6">
        <f t="shared" si="4"/>
        <v>0.00924231057764439</v>
      </c>
      <c r="O47">
        <f t="shared" si="8"/>
        <v>35650</v>
      </c>
      <c r="P47">
        <f t="shared" si="5"/>
        <v>3312.6103333895567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185</v>
      </c>
      <c r="E48" s="42">
        <f t="shared" si="0"/>
        <v>0</v>
      </c>
      <c r="F48" s="3"/>
      <c r="G48" s="4">
        <f t="shared" si="9"/>
        <v>2.403313590047236</v>
      </c>
      <c r="H48" s="4">
        <f t="shared" si="1"/>
        <v>0.9461864527745024</v>
      </c>
      <c r="I48" s="5">
        <f t="shared" si="2"/>
        <v>1.4403437815975735</v>
      </c>
      <c r="J48" s="9">
        <f t="shared" si="3"/>
        <v>0.4403437815975735</v>
      </c>
      <c r="K48" s="7">
        <f t="shared" si="10"/>
        <v>0.34618181818181926</v>
      </c>
      <c r="L48" s="5">
        <f t="shared" si="7"/>
        <v>0.00799167533818941</v>
      </c>
      <c r="M48" s="6">
        <f t="shared" si="4"/>
        <v>0.011510759877907803</v>
      </c>
      <c r="O48">
        <f t="shared" si="8"/>
        <v>44400</v>
      </c>
      <c r="P48">
        <f t="shared" si="5"/>
        <v>10656.636869623886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135</v>
      </c>
      <c r="E49" s="42">
        <f t="shared" si="0"/>
        <v>0</v>
      </c>
      <c r="F49" s="3"/>
      <c r="G49" s="4">
        <f t="shared" si="9"/>
        <v>1.7537693765209563</v>
      </c>
      <c r="H49" s="4">
        <f t="shared" si="1"/>
        <v>0.6904603844570694</v>
      </c>
      <c r="I49" s="5">
        <f t="shared" si="2"/>
        <v>1.0510616784630942</v>
      </c>
      <c r="J49" s="9">
        <f t="shared" si="3"/>
        <v>0.05106167846309417</v>
      </c>
      <c r="K49" s="7">
        <f t="shared" si="10"/>
        <v>0.3606060606060604</v>
      </c>
      <c r="L49" s="5">
        <f t="shared" si="7"/>
        <v>0.008324661810613938</v>
      </c>
      <c r="M49" s="6">
        <f t="shared" si="4"/>
        <v>0.008749733015301506</v>
      </c>
      <c r="O49">
        <f t="shared" si="8"/>
        <v>33750</v>
      </c>
      <c r="P49">
        <f t="shared" si="5"/>
        <v>1399.3365941417865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140</v>
      </c>
      <c r="E50" s="42">
        <f t="shared" si="0"/>
        <v>0</v>
      </c>
      <c r="F50" s="3"/>
      <c r="G50" s="4">
        <f t="shared" si="9"/>
        <v>1.8187237978735842</v>
      </c>
      <c r="H50" s="4">
        <f t="shared" si="1"/>
        <v>0.7160329912888127</v>
      </c>
      <c r="I50" s="5">
        <f t="shared" si="2"/>
        <v>1.089989888776542</v>
      </c>
      <c r="J50" s="9">
        <f t="shared" si="3"/>
        <v>0.08998988877654202</v>
      </c>
      <c r="K50" s="7">
        <f t="shared" si="10"/>
        <v>0.3750303030303028</v>
      </c>
      <c r="L50" s="5">
        <f t="shared" si="7"/>
        <v>0.008657648283038496</v>
      </c>
      <c r="M50" s="6">
        <f t="shared" si="4"/>
        <v>0.00943674908909555</v>
      </c>
      <c r="O50">
        <f t="shared" si="8"/>
        <v>36400</v>
      </c>
      <c r="P50">
        <f t="shared" si="5"/>
        <v>155.3100579074578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120</v>
      </c>
      <c r="E51" s="42">
        <f t="shared" si="0"/>
        <v>0</v>
      </c>
      <c r="F51" s="3"/>
      <c r="G51" s="4">
        <f t="shared" si="9"/>
        <v>1.5589061124630723</v>
      </c>
      <c r="H51" s="4">
        <f t="shared" si="1"/>
        <v>0.6137425639618395</v>
      </c>
      <c r="I51" s="5">
        <f t="shared" si="2"/>
        <v>0.9342770475227504</v>
      </c>
      <c r="J51" s="9">
        <f t="shared" si="3"/>
        <v>-0.06572295247724957</v>
      </c>
      <c r="K51" s="7">
        <f t="shared" si="10"/>
        <v>0.3894545454545453</v>
      </c>
      <c r="L51" s="5">
        <f t="shared" si="7"/>
        <v>0.008990634755463054</v>
      </c>
      <c r="M51" s="6">
        <f t="shared" si="4"/>
        <v>0.008399743694689448</v>
      </c>
      <c r="O51">
        <f t="shared" si="8"/>
        <v>32400</v>
      </c>
      <c r="P51">
        <f t="shared" si="5"/>
        <v>5561.283521673129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115</v>
      </c>
      <c r="E52" s="42">
        <f t="shared" si="0"/>
        <v>0</v>
      </c>
      <c r="F52" s="3"/>
      <c r="G52" s="4">
        <f t="shared" si="9"/>
        <v>1.4939516911104442</v>
      </c>
      <c r="H52" s="4">
        <f t="shared" si="1"/>
        <v>0.5881699571300961</v>
      </c>
      <c r="I52" s="5">
        <f t="shared" si="2"/>
        <v>0.8953488372093025</v>
      </c>
      <c r="J52" s="9">
        <f t="shared" si="3"/>
        <v>-0.10465116279069753</v>
      </c>
      <c r="K52" s="7">
        <f t="shared" si="10"/>
        <v>0.4038787878787877</v>
      </c>
      <c r="L52" s="5">
        <f t="shared" si="7"/>
        <v>0.009323621227887612</v>
      </c>
      <c r="M52" s="6">
        <f t="shared" si="4"/>
        <v>0.008347893424969142</v>
      </c>
      <c r="O52">
        <f t="shared" si="8"/>
        <v>32200</v>
      </c>
      <c r="P52">
        <f t="shared" si="5"/>
        <v>7167.2569854388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120</v>
      </c>
      <c r="E53" s="42">
        <f t="shared" si="0"/>
        <v>0</v>
      </c>
      <c r="F53" s="3"/>
      <c r="G53" s="4">
        <f t="shared" si="9"/>
        <v>1.5589061124630723</v>
      </c>
      <c r="H53" s="4">
        <f t="shared" si="1"/>
        <v>0.6137425639618395</v>
      </c>
      <c r="I53" s="5">
        <f t="shared" si="2"/>
        <v>0.9342770475227504</v>
      </c>
      <c r="J53" s="9">
        <f t="shared" si="3"/>
        <v>-0.06572295247724957</v>
      </c>
      <c r="K53" s="7">
        <f t="shared" si="10"/>
        <v>0.4183030303030302</v>
      </c>
      <c r="L53" s="5">
        <f t="shared" si="7"/>
        <v>0.009656607700312172</v>
      </c>
      <c r="M53" s="6">
        <f t="shared" si="4"/>
        <v>0.009021946931333112</v>
      </c>
      <c r="O53">
        <f t="shared" si="8"/>
        <v>34800</v>
      </c>
      <c r="P53">
        <f t="shared" si="5"/>
        <v>5973.230449204472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0.9342770475227504</v>
      </c>
      <c r="J54" s="9">
        <f t="shared" si="3"/>
        <v>-0.06572295247724957</v>
      </c>
      <c r="K54" s="7">
        <f t="shared" si="10"/>
        <v>0.4327272727272726</v>
      </c>
      <c r="L54" s="5">
        <f t="shared" si="7"/>
        <v>0.00998959417273673</v>
      </c>
      <c r="M54" s="6">
        <f t="shared" si="4"/>
        <v>0.009333048549654945</v>
      </c>
      <c r="O54">
        <f t="shared" si="8"/>
        <v>36000</v>
      </c>
      <c r="P54">
        <f t="shared" si="5"/>
        <v>6179.203912970143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135</v>
      </c>
      <c r="E55" s="42">
        <f t="shared" si="0"/>
        <v>0</v>
      </c>
      <c r="F55" s="3"/>
      <c r="G55" s="4">
        <f t="shared" si="9"/>
        <v>1.7537693765209563</v>
      </c>
      <c r="H55" s="4">
        <f t="shared" si="1"/>
        <v>0.6904603844570694</v>
      </c>
      <c r="I55" s="5">
        <f t="shared" si="2"/>
        <v>1.0510616784630942</v>
      </c>
      <c r="J55" s="9">
        <f t="shared" si="3"/>
        <v>0.05106167846309417</v>
      </c>
      <c r="K55" s="7">
        <f t="shared" si="10"/>
        <v>0.44715151515151597</v>
      </c>
      <c r="L55" s="5">
        <f t="shared" si="7"/>
        <v>0.01032258064516131</v>
      </c>
      <c r="M55" s="6">
        <f t="shared" si="4"/>
        <v>0.010849668938973895</v>
      </c>
      <c r="O55">
        <f t="shared" si="8"/>
        <v>41850</v>
      </c>
      <c r="P55">
        <f t="shared" si="5"/>
        <v>1735.177376735815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135</v>
      </c>
      <c r="E56" s="42">
        <f t="shared" si="0"/>
        <v>0</v>
      </c>
      <c r="F56" s="3"/>
      <c r="G56" s="4">
        <f t="shared" si="9"/>
        <v>1.7537693765209563</v>
      </c>
      <c r="H56" s="4">
        <f t="shared" si="1"/>
        <v>0.6904603844570694</v>
      </c>
      <c r="I56" s="5">
        <f t="shared" si="2"/>
        <v>1.0510616784630942</v>
      </c>
      <c r="J56" s="9">
        <f t="shared" si="3"/>
        <v>0.05106167846309417</v>
      </c>
      <c r="K56" s="7">
        <f t="shared" si="10"/>
        <v>0.46157575757575753</v>
      </c>
      <c r="L56" s="5">
        <f t="shared" si="7"/>
        <v>0.010655567117585847</v>
      </c>
      <c r="M56" s="6">
        <f t="shared" si="4"/>
        <v>0.011199658259585934</v>
      </c>
      <c r="O56">
        <f t="shared" si="8"/>
        <v>43200</v>
      </c>
      <c r="P56">
        <f t="shared" si="5"/>
        <v>1791.1508405014865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1.167846309403438</v>
      </c>
      <c r="J57" s="9">
        <f aca="true" t="shared" si="13" ref="J57:J88">IF(C57&gt;0,I57-1,0)</f>
        <v>0.16784630940343792</v>
      </c>
      <c r="K57" s="7">
        <f t="shared" si="10"/>
        <v>0.476</v>
      </c>
      <c r="L57" s="5">
        <f t="shared" si="7"/>
        <v>0.010988553590010405</v>
      </c>
      <c r="M57" s="6">
        <f aca="true" t="shared" si="14" ref="M57:M88">L57*I57</f>
        <v>0.01283294175577555</v>
      </c>
      <c r="O57">
        <f t="shared" si="8"/>
        <v>49500</v>
      </c>
      <c r="P57">
        <f aca="true" t="shared" si="15" ref="P57:P88">C57*ABS(D57-O$207)</f>
        <v>3102.875695732842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125</v>
      </c>
      <c r="E58" s="42">
        <f t="shared" si="0"/>
        <v>0</v>
      </c>
      <c r="F58" s="3"/>
      <c r="G58" s="4">
        <f t="shared" si="9"/>
        <v>1.6238605338157002</v>
      </c>
      <c r="H58" s="4">
        <f t="shared" si="11"/>
        <v>0.6393151707935827</v>
      </c>
      <c r="I58" s="5">
        <f t="shared" si="12"/>
        <v>0.9732052578361983</v>
      </c>
      <c r="J58" s="9">
        <f t="shared" si="13"/>
        <v>-0.026794742163801732</v>
      </c>
      <c r="K58" s="7">
        <f t="shared" si="10"/>
        <v>0.49042424242424154</v>
      </c>
      <c r="L58" s="5">
        <f t="shared" si="7"/>
        <v>0.011321540062434942</v>
      </c>
      <c r="M58" s="6">
        <f t="shared" si="14"/>
        <v>0.011018182315564846</v>
      </c>
      <c r="O58">
        <f t="shared" si="8"/>
        <v>42500</v>
      </c>
      <c r="P58">
        <f t="shared" si="15"/>
        <v>5303.09776803283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125</v>
      </c>
      <c r="E59" s="42">
        <f t="shared" si="0"/>
        <v>0</v>
      </c>
      <c r="F59" s="3"/>
      <c r="G59" s="4">
        <f t="shared" si="9"/>
        <v>1.6238605338157002</v>
      </c>
      <c r="H59" s="4">
        <f t="shared" si="11"/>
        <v>0.6393151707935827</v>
      </c>
      <c r="I59" s="5">
        <f t="shared" si="12"/>
        <v>0.9732052578361983</v>
      </c>
      <c r="J59" s="9">
        <f t="shared" si="13"/>
        <v>-0.026794742163801732</v>
      </c>
      <c r="K59" s="7">
        <f t="shared" si="10"/>
        <v>0.5048484848484858</v>
      </c>
      <c r="L59" s="5">
        <f t="shared" si="7"/>
        <v>0.011654526534859542</v>
      </c>
      <c r="M59" s="6">
        <f t="shared" si="14"/>
        <v>0.011342246501316796</v>
      </c>
      <c r="O59">
        <f t="shared" si="8"/>
        <v>43750</v>
      </c>
      <c r="P59">
        <f t="shared" si="15"/>
        <v>5459.071231798501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120</v>
      </c>
      <c r="E60" s="42">
        <f t="shared" si="0"/>
        <v>0</v>
      </c>
      <c r="F60" s="3"/>
      <c r="G60" s="4">
        <f t="shared" si="9"/>
        <v>1.5589061124630723</v>
      </c>
      <c r="H60" s="4">
        <f t="shared" si="11"/>
        <v>0.6137425639618395</v>
      </c>
      <c r="I60" s="5">
        <f t="shared" si="12"/>
        <v>0.9342770475227504</v>
      </c>
      <c r="J60" s="9">
        <f t="shared" si="13"/>
        <v>-0.06572295247724957</v>
      </c>
      <c r="K60" s="7">
        <f t="shared" si="10"/>
        <v>0.5192727272727264</v>
      </c>
      <c r="L60" s="5">
        <f t="shared" si="7"/>
        <v>0.011987513007284059</v>
      </c>
      <c r="M60" s="6">
        <f t="shared" si="14"/>
        <v>0.011199658259585918</v>
      </c>
      <c r="O60">
        <f t="shared" si="8"/>
        <v>43200</v>
      </c>
      <c r="P60">
        <f t="shared" si="15"/>
        <v>7415.044695564173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125</v>
      </c>
      <c r="E61" s="42">
        <f t="shared" si="0"/>
        <v>0</v>
      </c>
      <c r="F61" s="3"/>
      <c r="G61" s="4">
        <f t="shared" si="9"/>
        <v>1.6238605338157002</v>
      </c>
      <c r="H61" s="4">
        <f t="shared" si="11"/>
        <v>0.6393151707935827</v>
      </c>
      <c r="I61" s="5">
        <f t="shared" si="12"/>
        <v>0.9732052578361983</v>
      </c>
      <c r="J61" s="9">
        <f t="shared" si="13"/>
        <v>-0.026794742163801732</v>
      </c>
      <c r="K61" s="7">
        <f t="shared" si="10"/>
        <v>0.5336969696969707</v>
      </c>
      <c r="L61" s="5">
        <f t="shared" si="7"/>
        <v>0.012320499479708659</v>
      </c>
      <c r="M61" s="6">
        <f t="shared" si="14"/>
        <v>0.011990374872820612</v>
      </c>
      <c r="O61">
        <f t="shared" si="8"/>
        <v>46250</v>
      </c>
      <c r="P61">
        <f t="shared" si="15"/>
        <v>5771.018159329844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180</v>
      </c>
      <c r="E62" s="42">
        <f t="shared" si="0"/>
        <v>0</v>
      </c>
      <c r="F62" s="3"/>
      <c r="G62" s="4">
        <f t="shared" si="9"/>
        <v>2.3383591686946086</v>
      </c>
      <c r="H62" s="4">
        <f t="shared" si="11"/>
        <v>0.9206138459427593</v>
      </c>
      <c r="I62" s="5">
        <f t="shared" si="12"/>
        <v>1.4014155712841256</v>
      </c>
      <c r="J62" s="9">
        <f t="shared" si="13"/>
        <v>0.40141557128412564</v>
      </c>
      <c r="K62" s="7">
        <f t="shared" si="10"/>
        <v>0.5481212121212113</v>
      </c>
      <c r="L62" s="5">
        <f t="shared" si="7"/>
        <v>0.012653485952133175</v>
      </c>
      <c r="M62" s="6">
        <f t="shared" si="14"/>
        <v>0.017732792244344372</v>
      </c>
      <c r="O62">
        <f t="shared" si="8"/>
        <v>68400</v>
      </c>
      <c r="P62">
        <f t="shared" si="15"/>
        <v>14973.008376904485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130</v>
      </c>
      <c r="E63" s="42">
        <f t="shared" si="0"/>
        <v>0</v>
      </c>
      <c r="F63" s="3"/>
      <c r="G63" s="4">
        <f t="shared" si="9"/>
        <v>1.6888149551683282</v>
      </c>
      <c r="H63" s="4">
        <f t="shared" si="11"/>
        <v>0.664887777625326</v>
      </c>
      <c r="I63" s="5">
        <f t="shared" si="12"/>
        <v>1.012133468149646</v>
      </c>
      <c r="J63" s="9">
        <f t="shared" si="13"/>
        <v>0.01213346814964611</v>
      </c>
      <c r="K63" s="7">
        <f t="shared" si="10"/>
        <v>0.5625454545454556</v>
      </c>
      <c r="L63" s="5">
        <f t="shared" si="7"/>
        <v>0.012986472424557775</v>
      </c>
      <c r="M63" s="6">
        <f t="shared" si="14"/>
        <v>0.013144043374097403</v>
      </c>
      <c r="O63">
        <f t="shared" si="8"/>
        <v>50700</v>
      </c>
      <c r="P63">
        <f t="shared" si="15"/>
        <v>4132.965086861187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120</v>
      </c>
      <c r="E64" s="42">
        <f t="shared" si="0"/>
        <v>0</v>
      </c>
      <c r="F64" s="3"/>
      <c r="G64" s="4">
        <f t="shared" si="9"/>
        <v>1.5589061124630723</v>
      </c>
      <c r="H64" s="4">
        <f t="shared" si="11"/>
        <v>0.6137425639618395</v>
      </c>
      <c r="I64" s="5">
        <f t="shared" si="12"/>
        <v>0.9342770475227504</v>
      </c>
      <c r="J64" s="9">
        <f t="shared" si="13"/>
        <v>-0.06572295247724957</v>
      </c>
      <c r="K64" s="7">
        <f t="shared" si="10"/>
        <v>0.5769696969696962</v>
      </c>
      <c r="L64" s="5">
        <f t="shared" si="7"/>
        <v>0.013319458896982293</v>
      </c>
      <c r="M64" s="6">
        <f t="shared" si="14"/>
        <v>0.012444064732873248</v>
      </c>
      <c r="O64">
        <f t="shared" si="8"/>
        <v>48000</v>
      </c>
      <c r="P64">
        <f t="shared" si="15"/>
        <v>8238.938550626859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185</v>
      </c>
      <c r="E65" s="42">
        <f t="shared" si="0"/>
        <v>0</v>
      </c>
      <c r="F65" s="3"/>
      <c r="G65" s="4">
        <f t="shared" si="9"/>
        <v>2.403313590047236</v>
      </c>
      <c r="H65" s="4">
        <f t="shared" si="11"/>
        <v>0.9461864527745024</v>
      </c>
      <c r="I65" s="5">
        <f t="shared" si="12"/>
        <v>1.4403437815975735</v>
      </c>
      <c r="J65" s="9">
        <f t="shared" si="13"/>
        <v>0.4403437815975735</v>
      </c>
      <c r="K65" s="7">
        <f t="shared" si="10"/>
        <v>0.5913939393939387</v>
      </c>
      <c r="L65" s="5">
        <f t="shared" si="7"/>
        <v>0.013652445369406851</v>
      </c>
      <c r="M65" s="6">
        <f t="shared" si="14"/>
        <v>0.019664214791425747</v>
      </c>
      <c r="O65">
        <f t="shared" si="8"/>
        <v>75850</v>
      </c>
      <c r="P65">
        <f t="shared" si="15"/>
        <v>18205.08798560747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145</v>
      </c>
      <c r="E66" s="42">
        <f t="shared" si="0"/>
        <v>0</v>
      </c>
      <c r="F66" s="3" t="s">
        <v>50</v>
      </c>
      <c r="G66" s="4">
        <f t="shared" si="9"/>
        <v>1.8836782192262123</v>
      </c>
      <c r="H66" s="4">
        <f t="shared" si="11"/>
        <v>0.741605598120556</v>
      </c>
      <c r="I66" s="5">
        <f t="shared" si="12"/>
        <v>1.12891809908999</v>
      </c>
      <c r="J66" s="9">
        <f t="shared" si="13"/>
        <v>0.12891809908999008</v>
      </c>
      <c r="K66" s="7">
        <f t="shared" si="10"/>
        <v>0.6058181818181829</v>
      </c>
      <c r="L66" s="5">
        <f t="shared" si="7"/>
        <v>0.01398543184183145</v>
      </c>
      <c r="M66" s="6">
        <f t="shared" si="14"/>
        <v>0.01578840712983298</v>
      </c>
      <c r="O66">
        <f t="shared" si="8"/>
        <v>60900</v>
      </c>
      <c r="P66">
        <f t="shared" si="15"/>
        <v>1849.114521841799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175</v>
      </c>
      <c r="E67" s="42">
        <f t="shared" si="0"/>
        <v>0</v>
      </c>
      <c r="F67" s="3"/>
      <c r="G67" s="4">
        <f t="shared" si="9"/>
        <v>2.2734047473419805</v>
      </c>
      <c r="H67" s="4">
        <f t="shared" si="11"/>
        <v>0.895041239111016</v>
      </c>
      <c r="I67" s="5">
        <f t="shared" si="12"/>
        <v>1.3624873609706778</v>
      </c>
      <c r="J67" s="9">
        <f t="shared" si="13"/>
        <v>0.3624873609706778</v>
      </c>
      <c r="K67" s="7">
        <f t="shared" si="10"/>
        <v>0.6202424242424236</v>
      </c>
      <c r="L67" s="5">
        <f t="shared" si="7"/>
        <v>0.014318418314255968</v>
      </c>
      <c r="M67" s="6">
        <f t="shared" si="14"/>
        <v>0.019508663982264834</v>
      </c>
      <c r="O67">
        <f t="shared" si="8"/>
        <v>75250</v>
      </c>
      <c r="P67">
        <f t="shared" si="15"/>
        <v>14793.141058076128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130</v>
      </c>
      <c r="E68" s="42">
        <f t="shared" si="0"/>
        <v>0</v>
      </c>
      <c r="F68" s="3"/>
      <c r="G68" s="4">
        <f t="shared" si="9"/>
        <v>1.6888149551683282</v>
      </c>
      <c r="H68" s="4">
        <f t="shared" si="11"/>
        <v>0.664887777625326</v>
      </c>
      <c r="I68" s="5">
        <f t="shared" si="12"/>
        <v>1.012133468149646</v>
      </c>
      <c r="J68" s="9">
        <f t="shared" si="13"/>
        <v>0.01213346814964611</v>
      </c>
      <c r="K68" s="7">
        <f t="shared" si="10"/>
        <v>0.634666666666666</v>
      </c>
      <c r="L68" s="5">
        <f t="shared" si="7"/>
        <v>0.014651404786680526</v>
      </c>
      <c r="M68" s="6">
        <f t="shared" si="14"/>
        <v>0.014829177140007286</v>
      </c>
      <c r="O68">
        <f t="shared" si="8"/>
        <v>57200</v>
      </c>
      <c r="P68">
        <f t="shared" si="15"/>
        <v>4662.8324056895435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175</v>
      </c>
      <c r="E69" s="42">
        <f t="shared" si="0"/>
        <v>0</v>
      </c>
      <c r="F69" s="3"/>
      <c r="G69" s="4">
        <f t="shared" si="9"/>
        <v>2.2734047473419805</v>
      </c>
      <c r="H69" s="4">
        <f t="shared" si="11"/>
        <v>0.895041239111016</v>
      </c>
      <c r="I69" s="5">
        <f t="shared" si="12"/>
        <v>1.3624873609706778</v>
      </c>
      <c r="J69" s="9">
        <f t="shared" si="13"/>
        <v>0.3624873609706778</v>
      </c>
      <c r="K69" s="7">
        <f t="shared" si="10"/>
        <v>0.6490909090909103</v>
      </c>
      <c r="L69" s="5">
        <f t="shared" si="7"/>
        <v>0.014984391259105126</v>
      </c>
      <c r="M69" s="6">
        <f t="shared" si="14"/>
        <v>0.020416043702370233</v>
      </c>
      <c r="O69">
        <f t="shared" si="8"/>
        <v>78750</v>
      </c>
      <c r="P69">
        <f t="shared" si="15"/>
        <v>15481.194130544785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135</v>
      </c>
      <c r="E70" s="42">
        <f t="shared" si="0"/>
        <v>0</v>
      </c>
      <c r="F70" s="3"/>
      <c r="G70" s="4">
        <f t="shared" si="9"/>
        <v>1.7537693765209563</v>
      </c>
      <c r="H70" s="4">
        <f t="shared" si="11"/>
        <v>0.6904603844570694</v>
      </c>
      <c r="I70" s="5">
        <f t="shared" si="12"/>
        <v>1.0510616784630942</v>
      </c>
      <c r="J70" s="9">
        <f t="shared" si="13"/>
        <v>0.05106167846309417</v>
      </c>
      <c r="K70" s="7">
        <f t="shared" si="10"/>
        <v>0.663515151515151</v>
      </c>
      <c r="L70" s="5">
        <f t="shared" si="7"/>
        <v>0.015317377731529642</v>
      </c>
      <c r="M70" s="6">
        <f t="shared" si="14"/>
        <v>0.01609950874815477</v>
      </c>
      <c r="O70">
        <f t="shared" si="8"/>
        <v>62100</v>
      </c>
      <c r="P70">
        <f t="shared" si="15"/>
        <v>2574.7793332208867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115</v>
      </c>
      <c r="E71" s="42">
        <f t="shared" si="0"/>
        <v>0</v>
      </c>
      <c r="F71" s="3"/>
      <c r="G71" s="4">
        <f t="shared" si="9"/>
        <v>1.4939516911104442</v>
      </c>
      <c r="H71" s="4">
        <f t="shared" si="11"/>
        <v>0.5881699571300961</v>
      </c>
      <c r="I71" s="5">
        <f t="shared" si="12"/>
        <v>0.8953488372093025</v>
      </c>
      <c r="J71" s="9">
        <f t="shared" si="13"/>
        <v>-0.10465116279069753</v>
      </c>
      <c r="K71" s="7">
        <f t="shared" si="10"/>
        <v>0.6779393939393952</v>
      </c>
      <c r="L71" s="5">
        <f t="shared" si="7"/>
        <v>0.015650364203954242</v>
      </c>
      <c r="M71" s="6">
        <f t="shared" si="14"/>
        <v>0.014012535391912521</v>
      </c>
      <c r="O71">
        <f t="shared" si="8"/>
        <v>54050</v>
      </c>
      <c r="P71">
        <f t="shared" si="15"/>
        <v>12030.752796986559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155</v>
      </c>
      <c r="E72" s="42">
        <f t="shared" si="0"/>
        <v>0</v>
      </c>
      <c r="F72" s="3"/>
      <c r="G72" s="4">
        <f t="shared" si="9"/>
        <v>2.013587061931468</v>
      </c>
      <c r="H72" s="4">
        <f t="shared" si="11"/>
        <v>0.7927508117840426</v>
      </c>
      <c r="I72" s="5">
        <f t="shared" si="12"/>
        <v>1.2067745197168858</v>
      </c>
      <c r="J72" s="9">
        <f t="shared" si="13"/>
        <v>0.20677451971688576</v>
      </c>
      <c r="K72" s="7">
        <f t="shared" si="10"/>
        <v>0.6923636363636341</v>
      </c>
      <c r="L72" s="5">
        <f t="shared" si="7"/>
        <v>0.015983350676378717</v>
      </c>
      <c r="M72" s="6">
        <f t="shared" si="14"/>
        <v>0.01928830033595349</v>
      </c>
      <c r="O72">
        <f t="shared" si="8"/>
        <v>74400</v>
      </c>
      <c r="P72">
        <f t="shared" si="15"/>
        <v>6913.27373924777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100</v>
      </c>
      <c r="E73" s="42">
        <f t="shared" si="0"/>
        <v>0</v>
      </c>
      <c r="F73" s="3"/>
      <c r="G73" s="4">
        <f t="shared" si="9"/>
        <v>1.2990884270525602</v>
      </c>
      <c r="H73" s="4">
        <f t="shared" si="11"/>
        <v>0.5114521366348662</v>
      </c>
      <c r="I73" s="5">
        <f t="shared" si="12"/>
        <v>0.7785642062689586</v>
      </c>
      <c r="J73" s="9">
        <f t="shared" si="13"/>
        <v>-0.22143579373104139</v>
      </c>
      <c r="K73" s="7">
        <f t="shared" si="10"/>
        <v>0.7067878787878819</v>
      </c>
      <c r="L73" s="5">
        <f t="shared" si="7"/>
        <v>0.0163163371488034</v>
      </c>
      <c r="M73" s="6">
        <f t="shared" si="14"/>
        <v>0.012703316081474843</v>
      </c>
      <c r="O73">
        <f t="shared" si="8"/>
        <v>49000</v>
      </c>
      <c r="P73">
        <f t="shared" si="15"/>
        <v>19892.6997245179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135</v>
      </c>
      <c r="E74" s="42">
        <f t="shared" si="0"/>
        <v>0</v>
      </c>
      <c r="F74" s="3"/>
      <c r="G74" s="4">
        <f t="shared" si="9"/>
        <v>1.7537693765209563</v>
      </c>
      <c r="H74" s="4">
        <f t="shared" si="11"/>
        <v>0.6904603844570694</v>
      </c>
      <c r="I74" s="5">
        <f t="shared" si="12"/>
        <v>1.0510616784630942</v>
      </c>
      <c r="J74" s="9">
        <f t="shared" si="13"/>
        <v>0.05106167846309417</v>
      </c>
      <c r="K74" s="7">
        <f t="shared" si="10"/>
        <v>0.721212121212119</v>
      </c>
      <c r="L74" s="5">
        <f t="shared" si="7"/>
        <v>0.016649323621227834</v>
      </c>
      <c r="M74" s="6">
        <f t="shared" si="14"/>
        <v>0.017499466030602966</v>
      </c>
      <c r="O74">
        <f t="shared" si="8"/>
        <v>67500</v>
      </c>
      <c r="P74">
        <f t="shared" si="15"/>
        <v>2798.673188283573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135</v>
      </c>
      <c r="E75" s="42">
        <f t="shared" si="0"/>
        <v>0</v>
      </c>
      <c r="F75" s="3"/>
      <c r="G75" s="4">
        <f t="shared" si="9"/>
        <v>1.7537693765209563</v>
      </c>
      <c r="H75" s="4">
        <f t="shared" si="11"/>
        <v>0.6904603844570694</v>
      </c>
      <c r="I75" s="5">
        <f t="shared" si="12"/>
        <v>1.0510616784630942</v>
      </c>
      <c r="J75" s="9">
        <f t="shared" si="13"/>
        <v>0.05106167846309417</v>
      </c>
      <c r="K75" s="7">
        <f t="shared" si="10"/>
        <v>0.7356363636363632</v>
      </c>
      <c r="L75" s="5">
        <f t="shared" si="7"/>
        <v>0.016982310093652433</v>
      </c>
      <c r="M75" s="6">
        <f t="shared" si="14"/>
        <v>0.01784945535121507</v>
      </c>
      <c r="O75">
        <f t="shared" si="8"/>
        <v>68850</v>
      </c>
      <c r="P75">
        <f t="shared" si="15"/>
        <v>2854.646652049244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125</v>
      </c>
      <c r="E76" s="42">
        <f t="shared" si="0"/>
        <v>0</v>
      </c>
      <c r="F76" s="3"/>
      <c r="G76" s="4">
        <f t="shared" si="9"/>
        <v>1.6238605338157002</v>
      </c>
      <c r="H76" s="4">
        <f t="shared" si="11"/>
        <v>0.6393151707935827</v>
      </c>
      <c r="I76" s="5">
        <f t="shared" si="12"/>
        <v>0.9732052578361983</v>
      </c>
      <c r="J76" s="9">
        <f t="shared" si="13"/>
        <v>-0.026794742163801732</v>
      </c>
      <c r="K76" s="7">
        <f t="shared" si="10"/>
        <v>0.7500606060606074</v>
      </c>
      <c r="L76" s="5">
        <f t="shared" si="7"/>
        <v>0.017315296566077033</v>
      </c>
      <c r="M76" s="6">
        <f t="shared" si="14"/>
        <v>0.016851337659099238</v>
      </c>
      <c r="O76">
        <f t="shared" si="8"/>
        <v>65000</v>
      </c>
      <c r="P76">
        <f t="shared" si="15"/>
        <v>8110.620115814916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0.9732052578361983</v>
      </c>
      <c r="J77" s="9">
        <f t="shared" si="13"/>
        <v>-0.026794742163801732</v>
      </c>
      <c r="K77" s="7">
        <f t="shared" si="10"/>
        <v>0.7644848484848481</v>
      </c>
      <c r="L77" s="5">
        <f t="shared" si="7"/>
        <v>0.01764828303850155</v>
      </c>
      <c r="M77" s="6">
        <f t="shared" si="14"/>
        <v>0.017175401844851106</v>
      </c>
      <c r="O77">
        <f t="shared" si="8"/>
        <v>66250</v>
      </c>
      <c r="P77">
        <f t="shared" si="15"/>
        <v>8266.593579580587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135</v>
      </c>
      <c r="E78" s="42">
        <f t="shared" si="0"/>
        <v>0</v>
      </c>
      <c r="F78" s="3"/>
      <c r="G78" s="4">
        <f t="shared" si="9"/>
        <v>1.7537693765209563</v>
      </c>
      <c r="H78" s="4">
        <f t="shared" si="11"/>
        <v>0.6904603844570694</v>
      </c>
      <c r="I78" s="5">
        <f t="shared" si="12"/>
        <v>1.0510616784630942</v>
      </c>
      <c r="J78" s="9">
        <f t="shared" si="13"/>
        <v>0.05106167846309417</v>
      </c>
      <c r="K78" s="7">
        <f t="shared" si="10"/>
        <v>0.7789090909090923</v>
      </c>
      <c r="L78" s="5">
        <f t="shared" si="7"/>
        <v>0.01798126951092615</v>
      </c>
      <c r="M78" s="6">
        <f t="shared" si="14"/>
        <v>0.0188994233130513</v>
      </c>
      <c r="O78">
        <f t="shared" si="8"/>
        <v>72900</v>
      </c>
      <c r="P78">
        <f t="shared" si="15"/>
        <v>3022.5670433462583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125</v>
      </c>
      <c r="E79" s="42">
        <f t="shared" si="0"/>
        <v>0</v>
      </c>
      <c r="F79" s="3"/>
      <c r="G79" s="4">
        <f t="shared" si="9"/>
        <v>1.6238605338157002</v>
      </c>
      <c r="H79" s="4">
        <f t="shared" si="11"/>
        <v>0.6393151707935827</v>
      </c>
      <c r="I79" s="5">
        <f t="shared" si="12"/>
        <v>0.9732052578361983</v>
      </c>
      <c r="J79" s="9">
        <f t="shared" si="13"/>
        <v>-0.026794742163801732</v>
      </c>
      <c r="K79" s="7">
        <f t="shared" si="10"/>
        <v>0.7933333333333294</v>
      </c>
      <c r="L79" s="5">
        <f t="shared" si="7"/>
        <v>0.018314255983350586</v>
      </c>
      <c r="M79" s="6">
        <f t="shared" si="14"/>
        <v>0.017823530216354844</v>
      </c>
      <c r="O79">
        <f t="shared" si="8"/>
        <v>68750</v>
      </c>
      <c r="P79">
        <f t="shared" si="15"/>
        <v>8578.54050711193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150</v>
      </c>
      <c r="E80" s="42">
        <f t="shared" si="0"/>
        <v>0</v>
      </c>
      <c r="F80" s="3"/>
      <c r="G80" s="4">
        <f t="shared" si="9"/>
        <v>1.9486326405788403</v>
      </c>
      <c r="H80" s="4">
        <f t="shared" si="11"/>
        <v>0.7671782049522994</v>
      </c>
      <c r="I80" s="5">
        <f t="shared" si="12"/>
        <v>1.167846309403438</v>
      </c>
      <c r="J80" s="9">
        <f t="shared" si="13"/>
        <v>0.16784630940343792</v>
      </c>
      <c r="K80" s="7">
        <f t="shared" si="10"/>
        <v>0.8077575757575772</v>
      </c>
      <c r="L80" s="5">
        <f t="shared" si="7"/>
        <v>0.018647242455775266</v>
      </c>
      <c r="M80" s="6">
        <f t="shared" si="14"/>
        <v>0.021777113282528245</v>
      </c>
      <c r="O80">
        <f t="shared" si="8"/>
        <v>84000</v>
      </c>
      <c r="P80">
        <f t="shared" si="15"/>
        <v>5265.486029122399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110</v>
      </c>
      <c r="E81" s="42">
        <f t="shared" si="0"/>
        <v>0</v>
      </c>
      <c r="F81" s="3"/>
      <c r="G81" s="4">
        <f t="shared" si="9"/>
        <v>1.4289972697578162</v>
      </c>
      <c r="H81" s="4">
        <f t="shared" si="11"/>
        <v>0.5625973502983528</v>
      </c>
      <c r="I81" s="5">
        <f t="shared" si="12"/>
        <v>0.8564206268958544</v>
      </c>
      <c r="J81" s="9">
        <f t="shared" si="13"/>
        <v>-0.1435793731041456</v>
      </c>
      <c r="K81" s="7">
        <f t="shared" si="10"/>
        <v>0.8221818181818179</v>
      </c>
      <c r="L81" s="5">
        <f t="shared" si="7"/>
        <v>0.018980228928199786</v>
      </c>
      <c r="M81" s="6">
        <f t="shared" si="14"/>
        <v>0.016255059557315692</v>
      </c>
      <c r="O81">
        <f t="shared" si="8"/>
        <v>62700</v>
      </c>
      <c r="P81">
        <f t="shared" si="15"/>
        <v>17440.487434643273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115</v>
      </c>
      <c r="E82" s="42">
        <f t="shared" si="0"/>
        <v>0</v>
      </c>
      <c r="F82" s="3"/>
      <c r="G82" s="4">
        <f t="shared" si="9"/>
        <v>1.4939516911104442</v>
      </c>
      <c r="H82" s="4">
        <f t="shared" si="11"/>
        <v>0.5881699571300961</v>
      </c>
      <c r="I82" s="5">
        <f t="shared" si="12"/>
        <v>0.8953488372093025</v>
      </c>
      <c r="J82" s="9">
        <f t="shared" si="13"/>
        <v>-0.10465116279069753</v>
      </c>
      <c r="K82" s="7">
        <f t="shared" si="10"/>
        <v>0.8366060606060621</v>
      </c>
      <c r="L82" s="5">
        <f t="shared" si="7"/>
        <v>0.019313215400624383</v>
      </c>
      <c r="M82" s="6">
        <f t="shared" si="14"/>
        <v>0.017292064951721833</v>
      </c>
      <c r="O82">
        <f t="shared" si="8"/>
        <v>66700</v>
      </c>
      <c r="P82">
        <f t="shared" si="15"/>
        <v>14846.460898408945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125</v>
      </c>
      <c r="E83" s="42">
        <f t="shared" si="0"/>
        <v>0</v>
      </c>
      <c r="F83" s="3"/>
      <c r="G83" s="4">
        <f t="shared" si="9"/>
        <v>1.6238605338157002</v>
      </c>
      <c r="H83" s="4">
        <f t="shared" si="11"/>
        <v>0.6393151707935827</v>
      </c>
      <c r="I83" s="5">
        <f t="shared" si="12"/>
        <v>0.9732052578361983</v>
      </c>
      <c r="J83" s="9">
        <f t="shared" si="13"/>
        <v>-0.026794742163801732</v>
      </c>
      <c r="K83" s="7">
        <f t="shared" si="10"/>
        <v>0.8510303030303028</v>
      </c>
      <c r="L83" s="5">
        <f t="shared" si="7"/>
        <v>0.019646201873048903</v>
      </c>
      <c r="M83" s="6">
        <f t="shared" si="14"/>
        <v>0.019119786959362558</v>
      </c>
      <c r="O83">
        <f t="shared" si="8"/>
        <v>73750</v>
      </c>
      <c r="P83">
        <f t="shared" si="15"/>
        <v>9202.434362174616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135</v>
      </c>
      <c r="E84" s="42">
        <f t="shared" si="0"/>
        <v>0</v>
      </c>
      <c r="F84" s="3"/>
      <c r="G84" s="4">
        <f t="shared" si="9"/>
        <v>1.7537693765209563</v>
      </c>
      <c r="H84" s="4">
        <f t="shared" si="11"/>
        <v>0.6904603844570694</v>
      </c>
      <c r="I84" s="5">
        <f t="shared" si="12"/>
        <v>1.0510616784630942</v>
      </c>
      <c r="J84" s="9">
        <f t="shared" si="13"/>
        <v>0.05106167846309417</v>
      </c>
      <c r="K84" s="7">
        <f t="shared" si="10"/>
        <v>0.8654545454545435</v>
      </c>
      <c r="L84" s="5">
        <f t="shared" si="7"/>
        <v>0.01997918834547342</v>
      </c>
      <c r="M84" s="6">
        <f t="shared" si="14"/>
        <v>0.02099935923672358</v>
      </c>
      <c r="O84">
        <f t="shared" si="8"/>
        <v>81000</v>
      </c>
      <c r="P84">
        <f t="shared" si="15"/>
        <v>3358.4078259402872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140</v>
      </c>
      <c r="E85" s="42">
        <f t="shared" si="0"/>
        <v>0</v>
      </c>
      <c r="F85" s="3"/>
      <c r="G85" s="4">
        <f t="shared" si="9"/>
        <v>1.8187237978735842</v>
      </c>
      <c r="H85" s="4">
        <f t="shared" si="11"/>
        <v>0.7160329912888127</v>
      </c>
      <c r="I85" s="5">
        <f t="shared" si="12"/>
        <v>1.089989888776542</v>
      </c>
      <c r="J85" s="9">
        <f t="shared" si="13"/>
        <v>0.08998988877654202</v>
      </c>
      <c r="K85" s="7">
        <f t="shared" si="10"/>
        <v>0.8798787878787877</v>
      </c>
      <c r="L85" s="5">
        <f t="shared" si="7"/>
        <v>0.02031217481789802</v>
      </c>
      <c r="M85" s="6">
        <f t="shared" si="14"/>
        <v>0.02214006517057034</v>
      </c>
      <c r="O85">
        <f t="shared" si="8"/>
        <v>85400</v>
      </c>
      <c r="P85">
        <f t="shared" si="15"/>
        <v>364.3812897059587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175</v>
      </c>
      <c r="E86" s="42">
        <f t="shared" si="0"/>
        <v>0</v>
      </c>
      <c r="F86" s="3" t="s">
        <v>50</v>
      </c>
      <c r="G86" s="4">
        <f t="shared" si="9"/>
        <v>2.2734047473419805</v>
      </c>
      <c r="H86" s="4">
        <f t="shared" si="11"/>
        <v>0.895041239111016</v>
      </c>
      <c r="I86" s="5">
        <f t="shared" si="12"/>
        <v>1.3624873609706778</v>
      </c>
      <c r="J86" s="9">
        <f t="shared" si="13"/>
        <v>0.3624873609706778</v>
      </c>
      <c r="K86" s="7">
        <f t="shared" si="10"/>
        <v>0.8943030303030319</v>
      </c>
      <c r="L86" s="5">
        <f t="shared" si="7"/>
        <v>0.02064516129032262</v>
      </c>
      <c r="M86" s="6">
        <f t="shared" si="14"/>
        <v>0.028128771323265658</v>
      </c>
      <c r="O86">
        <f t="shared" si="8"/>
        <v>108500</v>
      </c>
      <c r="P86">
        <f t="shared" si="15"/>
        <v>21329.64524652837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105</v>
      </c>
      <c r="E87" s="42">
        <f t="shared" si="0"/>
        <v>0</v>
      </c>
      <c r="F87" s="3"/>
      <c r="G87" s="4">
        <f t="shared" si="9"/>
        <v>1.3640428484051883</v>
      </c>
      <c r="H87" s="4">
        <f t="shared" si="11"/>
        <v>0.5370247434666096</v>
      </c>
      <c r="I87" s="5">
        <f t="shared" si="12"/>
        <v>0.8174924165824066</v>
      </c>
      <c r="J87" s="9">
        <f t="shared" si="13"/>
        <v>-0.18250758341759343</v>
      </c>
      <c r="K87" s="7">
        <f t="shared" si="10"/>
        <v>0.9087272727272726</v>
      </c>
      <c r="L87" s="5">
        <f t="shared" si="7"/>
        <v>0.020978147762747135</v>
      </c>
      <c r="M87" s="6">
        <f t="shared" si="14"/>
        <v>0.017149476709990962</v>
      </c>
      <c r="O87">
        <f t="shared" si="8"/>
        <v>66150</v>
      </c>
      <c r="P87">
        <f t="shared" si="15"/>
        <v>22426.3282172373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170</v>
      </c>
      <c r="E88" s="42">
        <f t="shared" si="0"/>
        <v>0</v>
      </c>
      <c r="F88" s="3"/>
      <c r="G88" s="4">
        <f t="shared" si="9"/>
        <v>2.2084503259893524</v>
      </c>
      <c r="H88" s="4">
        <f t="shared" si="11"/>
        <v>0.8694686322792726</v>
      </c>
      <c r="I88" s="5">
        <f t="shared" si="12"/>
        <v>1.3235591506572297</v>
      </c>
      <c r="J88" s="9">
        <f t="shared" si="13"/>
        <v>0.32355915065722973</v>
      </c>
      <c r="K88" s="7">
        <f t="shared" si="10"/>
        <v>0.9231515151515133</v>
      </c>
      <c r="L88" s="5">
        <f t="shared" si="7"/>
        <v>0.021311134235171652</v>
      </c>
      <c r="M88" s="6">
        <f t="shared" si="14"/>
        <v>0.028206546727846</v>
      </c>
      <c r="O88">
        <f t="shared" si="8"/>
        <v>108800</v>
      </c>
      <c r="P88">
        <f t="shared" si="15"/>
        <v>18817.698318997027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150</v>
      </c>
      <c r="E89" s="42">
        <f aca="true" t="shared" si="17" ref="E89:E96">IF(AND(D89="",C89&lt;&gt;""),$J$16,0)</f>
        <v>0</v>
      </c>
      <c r="F89" s="3"/>
      <c r="G89" s="4">
        <f t="shared" si="9"/>
        <v>1.9486326405788403</v>
      </c>
      <c r="H89" s="4">
        <f aca="true" t="shared" si="18" ref="H89:H120">G89/2.54</f>
        <v>0.7671782049522994</v>
      </c>
      <c r="I89" s="5">
        <f aca="true" t="shared" si="19" ref="I89:I120">(G89/$J$13)</f>
        <v>1.167846309403438</v>
      </c>
      <c r="J89" s="9">
        <f aca="true" t="shared" si="20" ref="J89:J120">IF(C89&gt;0,I89-1,0)</f>
        <v>0.16784630940343792</v>
      </c>
      <c r="K89" s="7">
        <f t="shared" si="10"/>
        <v>0.9375757575757575</v>
      </c>
      <c r="L89" s="5">
        <f t="shared" si="7"/>
        <v>0.021644120707596252</v>
      </c>
      <c r="M89" s="6">
        <f aca="true" t="shared" si="21" ref="M89:M120">L89*I89</f>
        <v>0.02527700648864881</v>
      </c>
      <c r="O89">
        <f t="shared" si="8"/>
        <v>97500</v>
      </c>
      <c r="P89">
        <f aca="true" t="shared" si="22" ref="P89:P120">C89*ABS(D89-O$207)</f>
        <v>6111.724855231356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110</v>
      </c>
      <c r="E90" s="42">
        <f t="shared" si="17"/>
        <v>0</v>
      </c>
      <c r="F90" s="3"/>
      <c r="G90" s="4">
        <f t="shared" si="9"/>
        <v>1.4289972697578162</v>
      </c>
      <c r="H90" s="4">
        <f t="shared" si="18"/>
        <v>0.5625973502983528</v>
      </c>
      <c r="I90" s="5">
        <f t="shared" si="19"/>
        <v>0.8564206268958544</v>
      </c>
      <c r="J90" s="9">
        <f t="shared" si="20"/>
        <v>-0.1435793731041456</v>
      </c>
      <c r="K90" s="7">
        <f t="shared" si="10"/>
        <v>0.9520000000000053</v>
      </c>
      <c r="L90" s="5">
        <f aca="true" t="shared" si="24" ref="L90:L153">(K90/K$206)</f>
        <v>0.02197710718002093</v>
      </c>
      <c r="M90" s="6">
        <f t="shared" si="21"/>
        <v>0.01882164790847091</v>
      </c>
      <c r="O90">
        <f aca="true" t="shared" si="25" ref="O90:O153">(D90+E90)*C90</f>
        <v>72600</v>
      </c>
      <c r="P90">
        <f t="shared" si="22"/>
        <v>20194.248608534315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95</v>
      </c>
      <c r="E91" s="42">
        <f t="shared" si="17"/>
        <v>0</v>
      </c>
      <c r="F91" s="3"/>
      <c r="G91" s="4">
        <f aca="true" t="shared" si="26" ref="G91:G154">(D91+E91)/$J$19</f>
        <v>1.2341340056999321</v>
      </c>
      <c r="H91" s="4">
        <f t="shared" si="18"/>
        <v>0.4858795298031229</v>
      </c>
      <c r="I91" s="5">
        <f t="shared" si="19"/>
        <v>0.7396359959555107</v>
      </c>
      <c r="J91" s="9">
        <f t="shared" si="20"/>
        <v>-0.26036400404448934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0.022310093652445285</v>
      </c>
      <c r="M91" s="6">
        <f t="shared" si="21"/>
        <v>0.016501348338487085</v>
      </c>
      <c r="O91">
        <f t="shared" si="25"/>
        <v>63650</v>
      </c>
      <c r="P91">
        <f t="shared" si="22"/>
        <v>30550.22207229999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75</v>
      </c>
      <c r="E92" s="42">
        <f t="shared" si="17"/>
        <v>0</v>
      </c>
      <c r="F92" s="3"/>
      <c r="G92" s="4">
        <f t="shared" si="26"/>
        <v>0.9743163202894202</v>
      </c>
      <c r="H92" s="4">
        <f t="shared" si="18"/>
        <v>0.3835891024761497</v>
      </c>
      <c r="I92" s="5">
        <f t="shared" si="19"/>
        <v>0.583923154701719</v>
      </c>
      <c r="J92" s="9">
        <f t="shared" si="20"/>
        <v>-0.41607684529828104</v>
      </c>
      <c r="K92" s="7">
        <f t="shared" si="27"/>
        <v>0.9808484848484866</v>
      </c>
      <c r="L92" s="5">
        <f t="shared" si="24"/>
        <v>0.022643080124869968</v>
      </c>
      <c r="M92" s="6">
        <f t="shared" si="21"/>
        <v>0.013221818778677865</v>
      </c>
      <c r="O92">
        <f t="shared" si="25"/>
        <v>51000</v>
      </c>
      <c r="P92">
        <f t="shared" si="22"/>
        <v>44606.19553606566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125</v>
      </c>
      <c r="E93" s="42">
        <f t="shared" si="17"/>
        <v>0</v>
      </c>
      <c r="F93" s="3"/>
      <c r="G93" s="4">
        <f t="shared" si="26"/>
        <v>1.6238605338157002</v>
      </c>
      <c r="H93" s="4">
        <f t="shared" si="18"/>
        <v>0.6393151707935827</v>
      </c>
      <c r="I93" s="5">
        <f t="shared" si="19"/>
        <v>0.9732052578361983</v>
      </c>
      <c r="J93" s="9">
        <f t="shared" si="20"/>
        <v>-0.026794742163801732</v>
      </c>
      <c r="K93" s="7">
        <f t="shared" si="27"/>
        <v>0.9952727272727273</v>
      </c>
      <c r="L93" s="5">
        <f t="shared" si="24"/>
        <v>0.022976066597294485</v>
      </c>
      <c r="M93" s="6">
        <f t="shared" si="21"/>
        <v>0.02236042881688164</v>
      </c>
      <c r="O93">
        <f t="shared" si="25"/>
        <v>86250</v>
      </c>
      <c r="P93">
        <f t="shared" si="22"/>
        <v>10762.16899983133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165</v>
      </c>
      <c r="E94" s="42">
        <f t="shared" si="17"/>
        <v>0</v>
      </c>
      <c r="F94" s="3"/>
      <c r="G94" s="4">
        <f t="shared" si="26"/>
        <v>2.1434959046367243</v>
      </c>
      <c r="H94" s="4">
        <f t="shared" si="18"/>
        <v>0.8438960254475293</v>
      </c>
      <c r="I94" s="5">
        <f t="shared" si="19"/>
        <v>1.2846309403437817</v>
      </c>
      <c r="J94" s="9">
        <f t="shared" si="20"/>
        <v>0.28463094034378167</v>
      </c>
      <c r="K94" s="7">
        <f t="shared" si="27"/>
        <v>1.009696969696968</v>
      </c>
      <c r="L94" s="5">
        <f t="shared" si="24"/>
        <v>0.023309053069719</v>
      </c>
      <c r="M94" s="6">
        <f t="shared" si="21"/>
        <v>0.02994353076347623</v>
      </c>
      <c r="O94">
        <f t="shared" si="25"/>
        <v>115500</v>
      </c>
      <c r="P94">
        <f t="shared" si="22"/>
        <v>17081.857536402997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245</v>
      </c>
      <c r="E95" s="42">
        <f t="shared" si="17"/>
        <v>0</v>
      </c>
      <c r="F95" s="3"/>
      <c r="G95" s="4">
        <f t="shared" si="26"/>
        <v>3.1827666462787727</v>
      </c>
      <c r="H95" s="4">
        <f t="shared" si="18"/>
        <v>1.2530577347554224</v>
      </c>
      <c r="I95" s="5">
        <f t="shared" si="19"/>
        <v>1.9074823053589487</v>
      </c>
      <c r="J95" s="9">
        <f t="shared" si="20"/>
        <v>0.9074823053589487</v>
      </c>
      <c r="K95" s="7">
        <f t="shared" si="27"/>
        <v>1.0241212121212087</v>
      </c>
      <c r="L95" s="5">
        <f t="shared" si="24"/>
        <v>0.023642039542143518</v>
      </c>
      <c r="M95" s="6">
        <f t="shared" si="21"/>
        <v>0.04509677208923534</v>
      </c>
      <c r="O95">
        <f t="shared" si="25"/>
        <v>173950</v>
      </c>
      <c r="P95">
        <f t="shared" si="22"/>
        <v>74125.88407263733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205</v>
      </c>
      <c r="E96" s="42">
        <f t="shared" si="17"/>
        <v>0</v>
      </c>
      <c r="F96" s="3"/>
      <c r="G96" s="4">
        <f t="shared" si="26"/>
        <v>2.6631312754577485</v>
      </c>
      <c r="H96" s="4">
        <f t="shared" si="18"/>
        <v>1.0484768801014759</v>
      </c>
      <c r="I96" s="5">
        <f t="shared" si="19"/>
        <v>1.5960566228513653</v>
      </c>
      <c r="J96" s="9">
        <f t="shared" si="20"/>
        <v>0.5960566228513653</v>
      </c>
      <c r="K96" s="7">
        <f t="shared" si="27"/>
        <v>1.0385454545454564</v>
      </c>
      <c r="L96" s="5">
        <f t="shared" si="24"/>
        <v>0.0239750260145682</v>
      </c>
      <c r="M96" s="6">
        <f t="shared" si="21"/>
        <v>0.03826549905358535</v>
      </c>
      <c r="O96">
        <f t="shared" si="25"/>
        <v>147600</v>
      </c>
      <c r="P96">
        <f t="shared" si="22"/>
        <v>46369.91060887166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195</v>
      </c>
      <c r="E97" s="42">
        <f>IF(AND(D97="",C97&lt;&gt;""),$J$16,0)</f>
        <v>0</v>
      </c>
      <c r="F97" s="3"/>
      <c r="G97" s="4">
        <f t="shared" si="26"/>
        <v>2.5332224327524924</v>
      </c>
      <c r="H97" s="4">
        <f t="shared" si="18"/>
        <v>0.9973316664379891</v>
      </c>
      <c r="I97" s="5">
        <f t="shared" si="19"/>
        <v>1.5182002022244694</v>
      </c>
      <c r="J97" s="9">
        <f t="shared" si="20"/>
        <v>0.5182002022244694</v>
      </c>
      <c r="K97" s="7">
        <f t="shared" si="27"/>
        <v>1.052969696969697</v>
      </c>
      <c r="L97" s="5">
        <f t="shared" si="24"/>
        <v>0.024308012486992717</v>
      </c>
      <c r="M97" s="6">
        <f t="shared" si="21"/>
        <v>0.03690442947342727</v>
      </c>
      <c r="O97">
        <f t="shared" si="25"/>
        <v>142350</v>
      </c>
      <c r="P97">
        <f t="shared" si="22"/>
        <v>39713.937145105985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170</v>
      </c>
      <c r="E98" s="42">
        <f>IF(AND(D98="",C98&lt;&gt;""),$J$16,0)</f>
        <v>0</v>
      </c>
      <c r="F98" s="3"/>
      <c r="G98" s="4">
        <f t="shared" si="26"/>
        <v>2.2084503259893524</v>
      </c>
      <c r="H98" s="4">
        <f t="shared" si="18"/>
        <v>0.8694686322792726</v>
      </c>
      <c r="I98" s="5">
        <f t="shared" si="19"/>
        <v>1.3235591506572297</v>
      </c>
      <c r="J98" s="9">
        <f t="shared" si="20"/>
        <v>0.32355915065722973</v>
      </c>
      <c r="K98" s="7">
        <f t="shared" si="27"/>
        <v>1.067393939393945</v>
      </c>
      <c r="L98" s="5">
        <f t="shared" si="24"/>
        <v>0.0246409989594174</v>
      </c>
      <c r="M98" s="6">
        <f t="shared" si="21"/>
        <v>0.032613819654072174</v>
      </c>
      <c r="O98">
        <f t="shared" si="25"/>
        <v>125800</v>
      </c>
      <c r="P98">
        <f t="shared" si="22"/>
        <v>21757.963681340312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165</v>
      </c>
      <c r="E99" s="42">
        <f>IF(AND(D99="",C99&lt;&gt;""),$J$16,0)</f>
        <v>0</v>
      </c>
      <c r="F99" s="3"/>
      <c r="G99" s="4">
        <f t="shared" si="26"/>
        <v>2.1434959046367243</v>
      </c>
      <c r="H99" s="4">
        <f t="shared" si="18"/>
        <v>0.8438960254475293</v>
      </c>
      <c r="I99" s="5">
        <f t="shared" si="19"/>
        <v>1.2846309403437817</v>
      </c>
      <c r="J99" s="9">
        <f t="shared" si="20"/>
        <v>0.28463094034378167</v>
      </c>
      <c r="K99" s="7">
        <f t="shared" si="27"/>
        <v>1.0818181818181785</v>
      </c>
      <c r="L99" s="5">
        <f t="shared" si="24"/>
        <v>0.024973985431841754</v>
      </c>
      <c r="M99" s="6">
        <f t="shared" si="21"/>
        <v>0.03208235438943877</v>
      </c>
      <c r="O99">
        <f t="shared" si="25"/>
        <v>123750</v>
      </c>
      <c r="P99">
        <f t="shared" si="22"/>
        <v>18301.99021757464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145</v>
      </c>
      <c r="E100" s="42">
        <f aca="true" t="shared" si="28" ref="E100:E152">IF(AND(D100="",C100&lt;&gt;""),$J$16,0)</f>
        <v>0</v>
      </c>
      <c r="F100" s="3"/>
      <c r="G100" s="4">
        <f t="shared" si="26"/>
        <v>1.8836782192262123</v>
      </c>
      <c r="H100" s="4">
        <f t="shared" si="18"/>
        <v>0.741605598120556</v>
      </c>
      <c r="I100" s="5">
        <f t="shared" si="19"/>
        <v>1.12891809908999</v>
      </c>
      <c r="J100" s="9">
        <f t="shared" si="20"/>
        <v>0.12891809908999008</v>
      </c>
      <c r="K100" s="7">
        <f t="shared" si="27"/>
        <v>1.0962424242424191</v>
      </c>
      <c r="L100" s="5">
        <f t="shared" si="24"/>
        <v>0.02530697190426627</v>
      </c>
      <c r="M100" s="6">
        <f t="shared" si="21"/>
        <v>0.028569498615888065</v>
      </c>
      <c r="O100">
        <f t="shared" si="25"/>
        <v>110200</v>
      </c>
      <c r="P100">
        <f t="shared" si="22"/>
        <v>3346.0167538089695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120</v>
      </c>
      <c r="E101" s="42">
        <f t="shared" si="28"/>
        <v>0</v>
      </c>
      <c r="F101" s="3"/>
      <c r="G101" s="4">
        <f t="shared" si="26"/>
        <v>1.5589061124630723</v>
      </c>
      <c r="H101" s="4">
        <f t="shared" si="18"/>
        <v>0.6137425639618395</v>
      </c>
      <c r="I101" s="5">
        <f t="shared" si="19"/>
        <v>0.9342770475227504</v>
      </c>
      <c r="J101" s="9">
        <f t="shared" si="20"/>
        <v>-0.06572295247724957</v>
      </c>
      <c r="K101" s="7">
        <f t="shared" si="27"/>
        <v>1.110666666666674</v>
      </c>
      <c r="L101" s="5">
        <f t="shared" si="24"/>
        <v>0.025639958376691117</v>
      </c>
      <c r="M101" s="6">
        <f t="shared" si="21"/>
        <v>0.02395482461078119</v>
      </c>
      <c r="O101">
        <f t="shared" si="25"/>
        <v>92400</v>
      </c>
      <c r="P101">
        <f t="shared" si="22"/>
        <v>15859.956709956701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30030</v>
      </c>
      <c r="D206" s="3">
        <f>SUM(D25:D204)</f>
        <v>9315</v>
      </c>
      <c r="E206" s="3">
        <f>SUM(E25:E204)</f>
        <v>1088.7662337662337</v>
      </c>
      <c r="F206" s="3"/>
      <c r="G206" s="4">
        <f>SUM(G25:G204)</f>
        <v>135.15412312045913</v>
      </c>
      <c r="H206" s="28">
        <f>SUM(H25:H204)</f>
        <v>53.21028469309414</v>
      </c>
      <c r="I206" s="3"/>
      <c r="J206" s="3"/>
      <c r="K206" s="28">
        <f>SUM(K25:K204)</f>
        <v>43.31780303030303</v>
      </c>
      <c r="L206" s="8">
        <f>SUM(L25:L204)</f>
        <v>0.9999999999999997</v>
      </c>
      <c r="M206" s="4">
        <f>SUM(M25:M204)</f>
        <v>1.0946342546365906</v>
      </c>
      <c r="O206">
        <f>SUM(O25:O205)</f>
        <v>4222138.311688311</v>
      </c>
      <c r="P206" s="21">
        <f>SUM(P25:P205)</f>
        <v>821193.5936358013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140.59734637656715</v>
      </c>
    </row>
    <row r="208" spans="1:13" ht="12.75">
      <c r="A208" s="71" t="s">
        <v>1</v>
      </c>
      <c r="B208" s="18"/>
      <c r="C208" s="71" t="s">
        <v>2</v>
      </c>
      <c r="D208" s="71" t="s">
        <v>3</v>
      </c>
      <c r="E208" s="35"/>
      <c r="F208" s="18"/>
      <c r="G208" s="71" t="s">
        <v>4</v>
      </c>
      <c r="H208" s="71" t="s">
        <v>5</v>
      </c>
      <c r="I208" s="71" t="s">
        <v>6</v>
      </c>
      <c r="J208" s="71" t="s">
        <v>7</v>
      </c>
      <c r="K208" s="71" t="s">
        <v>8</v>
      </c>
      <c r="L208" s="71" t="s">
        <v>9</v>
      </c>
      <c r="M208" s="71" t="s">
        <v>10</v>
      </c>
    </row>
    <row r="209" spans="1:13" ht="12.75">
      <c r="A209" s="71"/>
      <c r="B209" s="18"/>
      <c r="C209" s="71"/>
      <c r="D209" s="71"/>
      <c r="E209" s="35"/>
      <c r="F209" s="18"/>
      <c r="G209" s="71"/>
      <c r="H209" s="71"/>
      <c r="I209" s="71"/>
      <c r="J209" s="71"/>
      <c r="K209" s="71"/>
      <c r="L209" s="71"/>
      <c r="M209" s="71"/>
    </row>
    <row r="210" spans="1:13" ht="13.5" thickBot="1">
      <c r="A210" s="72"/>
      <c r="B210" s="19"/>
      <c r="C210" s="72"/>
      <c r="D210" s="72"/>
      <c r="E210" s="36"/>
      <c r="F210" s="19"/>
      <c r="G210" s="72"/>
      <c r="H210" s="72"/>
      <c r="I210" s="72"/>
      <c r="J210" s="72"/>
      <c r="K210" s="72"/>
      <c r="L210" s="72"/>
      <c r="M210" s="7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A208:A210"/>
    <mergeCell ref="C208:C210"/>
    <mergeCell ref="D208:D210"/>
    <mergeCell ref="G208:G210"/>
    <mergeCell ref="H208:H210"/>
    <mergeCell ref="I208:I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2011-05-24T13:18:06Z</dcterms:modified>
  <cp:category/>
  <cp:version/>
  <cp:contentType/>
  <cp:contentStatus/>
</cp:coreProperties>
</file>