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<sst xmlns="http://schemas.openxmlformats.org/spreadsheetml/2006/main" count="60" uniqueCount="53">
  <si>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</si>
  <si>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</si>
  <si>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</si>
  <si>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</si>
  <si>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</si>
  <si>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</si>
  <si>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</si>
  <si>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</si>
  <si>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</si>
  <si>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</si>
  <si>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</si>
  <si>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</si>
  <si>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</si>
  <si>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</si>
  <si>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</si>
  <si>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</si>
  <si>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</si>
  <si>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</si>
  <si>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</si>
  <si>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</si>
  <si>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</si>
  <si>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</si>
  <si>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</si>
  <si>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</si>
  <si>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</si>
  <si>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</si>
  <si>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</si>
  <si>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</si>
  <si>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</si>
  <si>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</si>
  <si>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</si>
  <si>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</si>
  <si>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</si>
  <si>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</si>
  <si>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</si>
  <si>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</si>
  <si>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</si>
  <si>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</si>
  <si>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</si>
  <si>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</si>
  <si>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</si>
  <si>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</si>
  <si>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</si>
  <si>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</si>
  <si>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</si>
  <si>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</si>
  <si>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</si>
  <si>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</si>
  <si>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</si>
  <si>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>Start of 6th Tower</t>
  </si>
  <si>
    <t>Cornering Arm In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</si>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</sst>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725"/>
          <c:w val="0.8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70</c:v>
                </c:pt>
                <c:pt idx="7">
                  <c:v>90</c:v>
                </c:pt>
                <c:pt idx="8">
                  <c:v>105</c:v>
                </c:pt>
                <c:pt idx="9">
                  <c:v>105</c:v>
                </c:pt>
                <c:pt idx="10">
                  <c:v>190</c:v>
                </c:pt>
                <c:pt idx="11">
                  <c:v>100</c:v>
                </c:pt>
                <c:pt idx="12">
                  <c:v>140</c:v>
                </c:pt>
                <c:pt idx="13">
                  <c:v>85</c:v>
                </c:pt>
                <c:pt idx="14">
                  <c:v>135</c:v>
                </c:pt>
                <c:pt idx="15">
                  <c:v>95</c:v>
                </c:pt>
                <c:pt idx="16">
                  <c:v>120</c:v>
                </c:pt>
                <c:pt idx="17">
                  <c:v>130</c:v>
                </c:pt>
                <c:pt idx="18">
                  <c:v>115</c:v>
                </c:pt>
                <c:pt idx="19">
                  <c:v>115</c:v>
                </c:pt>
                <c:pt idx="20">
                  <c:v>110</c:v>
                </c:pt>
                <c:pt idx="21">
                  <c:v>115</c:v>
                </c:pt>
                <c:pt idx="22">
                  <c:v>105</c:v>
                </c:pt>
                <c:pt idx="23">
                  <c:v>90</c:v>
                </c:pt>
                <c:pt idx="24">
                  <c:v>95</c:v>
                </c:pt>
                <c:pt idx="25">
                  <c:v>115</c:v>
                </c:pt>
                <c:pt idx="26">
                  <c:v>120</c:v>
                </c:pt>
                <c:pt idx="27">
                  <c:v>150</c:v>
                </c:pt>
                <c:pt idx="28">
                  <c:v>105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100</c:v>
                </c:pt>
                <c:pt idx="35">
                  <c:v>95</c:v>
                </c:pt>
                <c:pt idx="36">
                  <c:v>85</c:v>
                </c:pt>
                <c:pt idx="37">
                  <c:v>95</c:v>
                </c:pt>
                <c:pt idx="38">
                  <c:v>80</c:v>
                </c:pt>
                <c:pt idx="39">
                  <c:v>90</c:v>
                </c:pt>
                <c:pt idx="40">
                  <c:v>75</c:v>
                </c:pt>
                <c:pt idx="41">
                  <c:v>110</c:v>
                </c:pt>
                <c:pt idx="42">
                  <c:v>85</c:v>
                </c:pt>
                <c:pt idx="43">
                  <c:v>90</c:v>
                </c:pt>
                <c:pt idx="44">
                  <c:v>105</c:v>
                </c:pt>
                <c:pt idx="45">
                  <c:v>90</c:v>
                </c:pt>
                <c:pt idx="46">
                  <c:v>85</c:v>
                </c:pt>
                <c:pt idx="47">
                  <c:v>90</c:v>
                </c:pt>
                <c:pt idx="48">
                  <c:v>90</c:v>
                </c:pt>
                <c:pt idx="49">
                  <c:v>85</c:v>
                </c:pt>
                <c:pt idx="50">
                  <c:v>100</c:v>
                </c:pt>
                <c:pt idx="51">
                  <c:v>80</c:v>
                </c:pt>
                <c:pt idx="52">
                  <c:v>90</c:v>
                </c:pt>
                <c:pt idx="53">
                  <c:v>80</c:v>
                </c:pt>
                <c:pt idx="54">
                  <c:v>105</c:v>
                </c:pt>
                <c:pt idx="55">
                  <c:v>100</c:v>
                </c:pt>
                <c:pt idx="56">
                  <c:v>100</c:v>
                </c:pt>
                <c:pt idx="57">
                  <c:v>95</c:v>
                </c:pt>
                <c:pt idx="58">
                  <c:v>90</c:v>
                </c:pt>
                <c:pt idx="59">
                  <c:v>95</c:v>
                </c:pt>
                <c:pt idx="60">
                  <c:v>95</c:v>
                </c:pt>
                <c:pt idx="61">
                  <c:v>75</c:v>
                </c:pt>
                <c:pt idx="62">
                  <c:v>90</c:v>
                </c:pt>
                <c:pt idx="63">
                  <c:v>80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90</c:v>
                </c:pt>
                <c:pt idx="69">
                  <c:v>80</c:v>
                </c:pt>
                <c:pt idx="70">
                  <c:v>90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80</c:v>
                </c:pt>
                <c:pt idx="75">
                  <c:v>90</c:v>
                </c:pt>
                <c:pt idx="76">
                  <c:v>95</c:v>
                </c:pt>
                <c:pt idx="77">
                  <c:v>75</c:v>
                </c:pt>
                <c:pt idx="78">
                  <c:v>90</c:v>
                </c:pt>
                <c:pt idx="79">
                  <c:v>80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85</c:v>
                </c:pt>
                <c:pt idx="86">
                  <c:v>85</c:v>
                </c:pt>
                <c:pt idx="87">
                  <c:v>80</c:v>
                </c:pt>
                <c:pt idx="88">
                  <c:v>80</c:v>
                </c:pt>
                <c:pt idx="89">
                  <c:v>85</c:v>
                </c:pt>
                <c:pt idx="90">
                  <c:v>70</c:v>
                </c:pt>
                <c:pt idx="91">
                  <c:v>85</c:v>
                </c:pt>
                <c:pt idx="92">
                  <c:v>75</c:v>
                </c:pt>
                <c:pt idx="93">
                  <c:v>90</c:v>
                </c:pt>
                <c:pt idx="94">
                  <c:v>80</c:v>
                </c:pt>
                <c:pt idx="95">
                  <c:v>75</c:v>
                </c:pt>
                <c:pt idx="96">
                  <c:v>80</c:v>
                </c:pt>
                <c:pt idx="97">
                  <c:v>75</c:v>
                </c:pt>
                <c:pt idx="98">
                  <c:v>90</c:v>
                </c:pt>
                <c:pt idx="99">
                  <c:v>75</c:v>
                </c:pt>
                <c:pt idx="100">
                  <c:v>85</c:v>
                </c:pt>
                <c:pt idx="101">
                  <c:v>75</c:v>
                </c:pt>
                <c:pt idx="102">
                  <c:v>80</c:v>
                </c:pt>
                <c:pt idx="103">
                  <c:v>90</c:v>
                </c:pt>
                <c:pt idx="104">
                  <c:v>85</c:v>
                </c:pt>
                <c:pt idx="105">
                  <c:v>85</c:v>
                </c:pt>
                <c:pt idx="106">
                  <c:v>95</c:v>
                </c:pt>
                <c:pt idx="107">
                  <c:v>85</c:v>
                </c:pt>
                <c:pt idx="108">
                  <c:v>85</c:v>
                </c:pt>
                <c:pt idx="109">
                  <c:v>100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70</c:v>
                </c:pt>
                <c:pt idx="114">
                  <c:v>80</c:v>
                </c:pt>
                <c:pt idx="115">
                  <c:v>75</c:v>
                </c:pt>
                <c:pt idx="116">
                  <c:v>95</c:v>
                </c:pt>
                <c:pt idx="117">
                  <c:v>80</c:v>
                </c:pt>
                <c:pt idx="118">
                  <c:v>100</c:v>
                </c:pt>
                <c:pt idx="119">
                  <c:v>80</c:v>
                </c:pt>
                <c:pt idx="120">
                  <c:v>110</c:v>
                </c:pt>
                <c:pt idx="121">
                  <c:v>65</c:v>
                </c:pt>
                <c:pt idx="122">
                  <c:v>95</c:v>
                </c:pt>
                <c:pt idx="123">
                  <c:v>95</c:v>
                </c:pt>
                <c:pt idx="124">
                  <c:v>120</c:v>
                </c:pt>
                <c:pt idx="125">
                  <c:v>120</c:v>
                </c:pt>
                <c:pt idx="126">
                  <c:v>95</c:v>
                </c:pt>
                <c:pt idx="127">
                  <c:v>135</c:v>
                </c:pt>
                <c:pt idx="128">
                  <c:v>90</c:v>
                </c:pt>
                <c:pt idx="129">
                  <c:v>85</c:v>
                </c:pt>
                <c:pt idx="130">
                  <c:v>65</c:v>
                </c:pt>
                <c:pt idx="131">
                  <c:v>85</c:v>
                </c:pt>
                <c:pt idx="132">
                  <c:v>75</c:v>
                </c:pt>
              </c:numCache>
            </c:numRef>
          </c:yVal>
          <c:smooth val="0"/>
        </c:ser>
        <c:axId val="3813391"/>
        <c:axId val="34320520"/>
      </c:scatterChart>
      <c:valAx>
        <c:axId val="381339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0520"/>
        <c:crosses val="autoZero"/>
        <c:crossBetween val="midCat"/>
        <c:dispUnits/>
      </c:valAx>
      <c:valAx>
        <c:axId val="3432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3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0.1175</cdr:y>
    </cdr:from>
    <cdr:to>
      <cdr:x>0.228</cdr:x>
      <cdr:y>0.787</cdr:y>
    </cdr:to>
    <cdr:sp>
      <cdr:nvSpPr>
        <cdr:cNvPr id="1" name="Line 4"/>
        <cdr:cNvSpPr>
          <a:spLocks/>
        </cdr:cNvSpPr>
      </cdr:nvSpPr>
      <cdr:spPr>
        <a:xfrm>
          <a:off x="1971675" y="6953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0.16</cdr:y>
    </cdr:from>
    <cdr:to>
      <cdr:x>0.4435</cdr:x>
      <cdr:y>0.18725</cdr:y>
    </cdr:to>
    <cdr:sp>
      <cdr:nvSpPr>
        <cdr:cNvPr id="2" name="Text Box 5"/>
        <cdr:cNvSpPr txBox="1">
          <a:spLocks noChangeArrowheads="1"/>
        </cdr:cNvSpPr>
      </cdr:nvSpPr>
      <cdr:spPr>
        <a:xfrm>
          <a:off x="3305175" y="942975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3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cdr:txBody>
    </cdr:sp>
  </cdr:relSizeAnchor>
  <cdr:relSizeAnchor xmlns:cdr="http://schemas.openxmlformats.org/drawingml/2006/chartDrawing">
    <cdr:from>
      <cdr:x>0.20025</cdr:x>
      <cdr:y>0.09225</cdr:y>
    </cdr:from>
    <cdr:to>
      <cdr:x>0.263</cdr:x>
      <cdr:y>0.12725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1733550" y="542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0.3265</cdr:x>
      <cdr:y>0.15</cdr:y>
    </cdr:from>
    <cdr:to>
      <cdr:x>0.331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82892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0.1135</cdr:y>
    </cdr:from>
    <cdr:to>
      <cdr:x>0.366</cdr:x>
      <cdr:y>0.14925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2619375" y="6667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0.42425</cdr:x>
      <cdr:y>0.201</cdr:y>
    </cdr:from>
    <cdr:to>
      <cdr:x>0.43225</cdr:x>
      <cdr:y>0.796</cdr:y>
    </cdr:to>
    <cdr:sp>
      <cdr:nvSpPr>
        <cdr:cNvPr id="6" name="Line 16"/>
        <cdr:cNvSpPr>
          <a:spLocks/>
        </cdr:cNvSpPr>
      </cdr:nvSpPr>
      <cdr:spPr>
        <a:xfrm flipH="1" flipV="1">
          <a:off x="3676650" y="1190625"/>
          <a:ext cx="66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0.251</cdr:y>
    </cdr:from>
    <cdr:to>
      <cdr:x>0.524</cdr:x>
      <cdr:y>0.82925</cdr:y>
    </cdr:to>
    <cdr:sp>
      <cdr:nvSpPr>
        <cdr:cNvPr id="7" name="Line 18"/>
        <cdr:cNvSpPr>
          <a:spLocks/>
        </cdr:cNvSpPr>
      </cdr:nvSpPr>
      <cdr:spPr>
        <a:xfrm flipH="1" flipV="1">
          <a:off x="4533900" y="14859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0.21775</cdr:y>
    </cdr:from>
    <cdr:to>
      <cdr:x>0.557</cdr:x>
      <cdr:y>0.251</cdr:y>
    </cdr:to>
    <cdr:sp>
      <cdr:nvSpPr>
        <cdr:cNvPr id="8" name="Text Box 19"/>
        <cdr:cNvSpPr txBox="1">
          <a:spLocks noChangeArrowheads="1"/>
        </cdr:cNvSpPr>
      </cdr:nvSpPr>
      <cdr:spPr>
        <a:xfrm>
          <a:off x="4229100" y="12858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4</a:t>
          </a:r>
        </a:p>
      </cdr:txBody>
    </cdr:sp>
  </cdr:relSizeAnchor>
  <cdr:relSizeAnchor xmlns:cdr="http://schemas.openxmlformats.org/drawingml/2006/chartDrawing">
    <cdr:from>
      <cdr:x>0.621</cdr:x>
      <cdr:y>0.24125</cdr:y>
    </cdr:from>
    <cdr:to>
      <cdr:x>0.621</cdr:x>
      <cdr:y>0.82</cdr:y>
    </cdr:to>
    <cdr:sp>
      <cdr:nvSpPr>
        <cdr:cNvPr id="9" name="Line 22"/>
        <cdr:cNvSpPr>
          <a:spLocks/>
        </cdr:cNvSpPr>
      </cdr:nvSpPr>
      <cdr:spPr>
        <a:xfrm flipH="1" flipV="1">
          <a:off x="5381625" y="142875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0.179</cdr:y>
    </cdr:from>
    <cdr:to>
      <cdr:x>0.72175</cdr:x>
      <cdr:y>0.7895</cdr:y>
    </cdr:to>
    <cdr:sp>
      <cdr:nvSpPr>
        <cdr:cNvPr id="10" name="Line 23"/>
        <cdr:cNvSpPr>
          <a:spLocks/>
        </cdr:cNvSpPr>
      </cdr:nvSpPr>
      <cdr:spPr>
        <a:xfrm flipH="1" flipV="1">
          <a:off x="6210300" y="1057275"/>
          <a:ext cx="381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0.201</cdr:y>
    </cdr:from>
    <cdr:to>
      <cdr:x>0.66575</cdr:x>
      <cdr:y>0.235</cdr:y>
    </cdr:to>
    <cdr:sp>
      <cdr:nvSpPr>
        <cdr:cNvPr id="11" name="Text Box 25"/>
        <cdr:cNvSpPr txBox="1">
          <a:spLocks noChangeArrowheads="1"/>
        </cdr:cNvSpPr>
      </cdr:nvSpPr>
      <cdr:spPr>
        <a:xfrm>
          <a:off x="5172075" y="1190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5</a:t>
          </a:r>
        </a:p>
      </cdr:txBody>
    </cdr:sp>
  </cdr:relSizeAnchor>
  <cdr:relSizeAnchor xmlns:cdr="http://schemas.openxmlformats.org/drawingml/2006/chartDrawing">
    <cdr:from>
      <cdr:x>0.68375</cdr:x>
      <cdr:y>0.15225</cdr:y>
    </cdr:from>
    <cdr:to>
      <cdr:x>0.75225</cdr:x>
      <cdr:y>0.179</cdr:y>
    </cdr:to>
    <cdr:sp>
      <cdr:nvSpPr>
        <cdr:cNvPr id="12" name="Text Box 26"/>
        <cdr:cNvSpPr txBox="1">
          <a:spLocks noChangeArrowheads="1"/>
        </cdr:cNvSpPr>
      </cdr:nvSpPr>
      <cdr:spPr>
        <a:xfrm>
          <a:off x="5924550" y="89535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6</a:t>
          </a:r>
        </a:p>
      </cdr:txBody>
    </cdr:sp>
  </cdr:relSizeAnchor>
  <cdr:relSizeAnchor xmlns:cdr="http://schemas.openxmlformats.org/drawingml/2006/chartDrawing">
    <cdr:from>
      <cdr:x>0.43225</cdr:x>
      <cdr:y>0.05825</cdr:y>
    </cdr:from>
    <cdr:to>
      <cdr:x>0.57325</cdr:x>
      <cdr:y>0.09225</cdr:y>
    </cdr:to>
    <cdr:sp>
      <cdr:nvSpPr>
        <cdr:cNvPr id="13" name="Text Box 27"/>
        <cdr:cNvSpPr txBox="1">
          <a:spLocks noChangeArrowheads="1"/>
        </cdr:cNvSpPr>
      </cdr:nvSpPr>
      <cdr:spPr>
        <a:xfrm>
          <a:off x="3743325" y="342900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51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88.6183350583481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50</v>
      </c>
      <c r="D5" s="30"/>
      <c r="E5" s="30"/>
      <c r="F5" s="30"/>
      <c r="G5" s="30"/>
      <c r="H5" s="30"/>
      <c r="J5" s="32" t="s">
        <v>32</v>
      </c>
      <c r="K5" s="54">
        <f>J14-C7</f>
        <v>-0.03233514267291204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1.275449610892058</v>
      </c>
      <c r="M11" s="14"/>
    </row>
    <row r="12" spans="2:13" ht="12.75">
      <c r="B12" s="38" t="s">
        <v>36</v>
      </c>
      <c r="H12" s="48">
        <f>(H11/J14)</f>
        <v>47.04223474421353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1.1878687376108035</v>
      </c>
      <c r="Q13" s="38"/>
    </row>
    <row r="14" spans="3:17" ht="13.5" thickBot="1">
      <c r="C14" s="14" t="s">
        <v>22</v>
      </c>
      <c r="D14" s="49">
        <v>1330</v>
      </c>
      <c r="E14" s="30"/>
      <c r="H14" s="14" t="s">
        <v>17</v>
      </c>
      <c r="J14" s="56">
        <f>(J13/2.54)</f>
        <v>0.46766485732708796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92.83464566929133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62.05263157894736</v>
      </c>
    </row>
    <row r="18" spans="3:10" ht="12.75">
      <c r="C18" s="14" t="s">
        <v>38</v>
      </c>
      <c r="D18" s="51">
        <v>133</v>
      </c>
      <c r="E18" s="1"/>
      <c r="H18" s="14" t="s">
        <v>25</v>
      </c>
      <c r="J18" s="56">
        <f>K$206</f>
        <v>124.71380303030303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92.83464566929133</v>
      </c>
      <c r="F25" s="3"/>
      <c r="G25" s="4">
        <f>(D25+E25)/$J$19</f>
        <v>1.2060041381850144</v>
      </c>
      <c r="H25" s="4">
        <f aca="true" t="shared" si="0" ref="H25:H56">G25/2.54</f>
        <v>0.47480477881299776</v>
      </c>
      <c r="I25" s="5">
        <f aca="true" t="shared" si="1" ref="I25:I56">(G25/$J$13)</f>
        <v>1.0152671755725193</v>
      </c>
      <c r="J25" s="9">
        <f aca="true" t="shared" si="2" ref="J25:J56">IF(C25&gt;0,I25-1,0)</f>
        <v>0.015267175572519331</v>
      </c>
      <c r="K25" s="7">
        <f>(((C25+(D15/2))^2)*3.1416)/43560</f>
        <v>0.01622727272727273</v>
      </c>
      <c r="L25" s="5">
        <f>(K25/K$206)</f>
        <v>0.00013011609246916974</v>
      </c>
      <c r="M25" s="6">
        <f aca="true" t="shared" si="3" ref="M25:M56">L25*I25</f>
        <v>0.00013210259769770672</v>
      </c>
      <c r="N25" s="2"/>
      <c r="O25">
        <f>(D25+E25)*C25</f>
        <v>928.3464566929133</v>
      </c>
      <c r="P25">
        <f aca="true" t="shared" si="4" ref="P25:P56">C25*ABS(D25-O$207)</f>
        <v>887.7785640257841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92.83464566929133</v>
      </c>
      <c r="F26" s="3"/>
      <c r="G26" s="4">
        <f>(D26+E26)/$J$19</f>
        <v>1.2060041381850144</v>
      </c>
      <c r="H26" s="4">
        <f t="shared" si="0"/>
        <v>0.47480477881299776</v>
      </c>
      <c r="I26" s="5">
        <f t="shared" si="1"/>
        <v>1.0152671755725193</v>
      </c>
      <c r="J26" s="9">
        <f t="shared" si="2"/>
        <v>0.015267175572519331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0.00023131749772296837</v>
      </c>
      <c r="M26" s="6">
        <f t="shared" si="3"/>
        <v>0.00023484906257370078</v>
      </c>
      <c r="O26">
        <f aca="true" t="shared" si="7" ref="O26:O89">(D26+E26)*C26</f>
        <v>1856.6929133858266</v>
      </c>
      <c r="P26">
        <f t="shared" si="4"/>
        <v>1775.5571280515683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92.83464566929133</v>
      </c>
      <c r="F27" s="3"/>
      <c r="G27" s="4">
        <f aca="true" t="shared" si="8" ref="G27:G90">(D27+E27)/$J$19</f>
        <v>1.2060041381850144</v>
      </c>
      <c r="H27" s="4">
        <f t="shared" si="0"/>
        <v>0.47480477881299776</v>
      </c>
      <c r="I27" s="5">
        <f t="shared" si="1"/>
        <v>1.0152671755725193</v>
      </c>
      <c r="J27" s="9">
        <f t="shared" si="2"/>
        <v>0.015267175572519331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0.00034697624658445254</v>
      </c>
      <c r="M27" s="6">
        <f t="shared" si="3"/>
        <v>0.00035227359386055113</v>
      </c>
      <c r="O27">
        <f t="shared" si="7"/>
        <v>2785.03937007874</v>
      </c>
      <c r="P27">
        <f t="shared" si="4"/>
        <v>2663.335692077352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92.83464566929133</v>
      </c>
      <c r="F28" s="3"/>
      <c r="G28" s="4">
        <f t="shared" si="8"/>
        <v>1.2060041381850144</v>
      </c>
      <c r="H28" s="4">
        <f t="shared" si="0"/>
        <v>0.47480477881299776</v>
      </c>
      <c r="I28" s="5">
        <f t="shared" si="1"/>
        <v>1.0152671755725193</v>
      </c>
      <c r="J28" s="9">
        <f t="shared" si="2"/>
        <v>0.015267175572519331</v>
      </c>
      <c r="K28" s="7">
        <f t="shared" si="9"/>
        <v>0.05769696969696969</v>
      </c>
      <c r="L28" s="5">
        <f t="shared" si="6"/>
        <v>0.00046263499544593674</v>
      </c>
      <c r="M28" s="6">
        <f t="shared" si="3"/>
        <v>0.00046969812514740156</v>
      </c>
      <c r="O28">
        <f t="shared" si="7"/>
        <v>3713.3858267716532</v>
      </c>
      <c r="P28">
        <f t="shared" si="4"/>
        <v>3551.1142561031365</v>
      </c>
    </row>
    <row r="29" spans="1:16" ht="13.5" thickBot="1">
      <c r="A29" s="3">
        <f t="shared" si="5"/>
        <v>5</v>
      </c>
      <c r="B29" s="3"/>
      <c r="C29" s="12">
        <v>50</v>
      </c>
      <c r="D29" s="43">
        <v>70</v>
      </c>
      <c r="E29" s="42">
        <f t="shared" si="10"/>
        <v>0</v>
      </c>
      <c r="F29" s="3"/>
      <c r="G29" s="4">
        <f t="shared" si="8"/>
        <v>0.9093618989367921</v>
      </c>
      <c r="H29" s="4">
        <f t="shared" si="0"/>
        <v>0.35801649564440635</v>
      </c>
      <c r="I29" s="5">
        <f t="shared" si="1"/>
        <v>0.7655407286547665</v>
      </c>
      <c r="J29" s="9">
        <f t="shared" si="2"/>
        <v>-0.23445927134523348</v>
      </c>
      <c r="K29" s="7">
        <f t="shared" si="9"/>
        <v>0.07212121212121214</v>
      </c>
      <c r="L29" s="5">
        <f t="shared" si="6"/>
        <v>0.0005782937443074212</v>
      </c>
      <c r="M29" s="6">
        <f t="shared" si="3"/>
        <v>0.00044270741439359645</v>
      </c>
      <c r="O29">
        <f t="shared" si="7"/>
        <v>3500</v>
      </c>
      <c r="P29">
        <f t="shared" si="4"/>
        <v>938.8928201289204</v>
      </c>
    </row>
    <row r="30" spans="1:16" ht="13.5" thickBot="1">
      <c r="A30" s="3">
        <f t="shared" si="5"/>
        <v>6</v>
      </c>
      <c r="B30" s="3"/>
      <c r="C30" s="12">
        <v>60</v>
      </c>
      <c r="D30" s="43">
        <v>90</v>
      </c>
      <c r="E30" s="42">
        <f t="shared" si="10"/>
        <v>0</v>
      </c>
      <c r="F30" s="3"/>
      <c r="G30" s="4">
        <f t="shared" si="8"/>
        <v>1.1691795843473043</v>
      </c>
      <c r="H30" s="4">
        <f t="shared" si="0"/>
        <v>0.46030692297137965</v>
      </c>
      <c r="I30" s="5">
        <f t="shared" si="1"/>
        <v>0.9842666511275571</v>
      </c>
      <c r="J30" s="9">
        <f t="shared" si="2"/>
        <v>-0.01573334887244293</v>
      </c>
      <c r="K30" s="7">
        <f t="shared" si="9"/>
        <v>0.08654545454545454</v>
      </c>
      <c r="L30" s="5">
        <f t="shared" si="6"/>
        <v>0.0006939524931689051</v>
      </c>
      <c r="M30" s="6">
        <f t="shared" si="3"/>
        <v>0.0006830342964929771</v>
      </c>
      <c r="O30">
        <f t="shared" si="7"/>
        <v>5400</v>
      </c>
      <c r="P30">
        <f t="shared" si="4"/>
        <v>73.32861584529553</v>
      </c>
    </row>
    <row r="31" spans="1:16" ht="13.5" thickBot="1">
      <c r="A31" s="3">
        <f t="shared" si="5"/>
        <v>7</v>
      </c>
      <c r="B31" s="3"/>
      <c r="C31" s="12">
        <v>70</v>
      </c>
      <c r="D31" s="43">
        <v>105</v>
      </c>
      <c r="E31" s="42">
        <f t="shared" si="10"/>
        <v>0</v>
      </c>
      <c r="F31" s="3"/>
      <c r="G31" s="4">
        <f t="shared" si="8"/>
        <v>1.3640428484051883</v>
      </c>
      <c r="H31" s="4">
        <f t="shared" si="0"/>
        <v>0.5370247434666096</v>
      </c>
      <c r="I31" s="5">
        <f t="shared" si="1"/>
        <v>1.1483110929821498</v>
      </c>
      <c r="J31" s="9">
        <f t="shared" si="2"/>
        <v>0.14831109298214984</v>
      </c>
      <c r="K31" s="7">
        <f t="shared" si="9"/>
        <v>0.10096969696969699</v>
      </c>
      <c r="L31" s="5">
        <f t="shared" si="6"/>
        <v>0.0008096112420303894</v>
      </c>
      <c r="M31" s="6">
        <f t="shared" si="3"/>
        <v>0.0009296855702265524</v>
      </c>
      <c r="O31">
        <f t="shared" si="7"/>
        <v>7350</v>
      </c>
      <c r="P31">
        <f t="shared" si="4"/>
        <v>1135.5500518195115</v>
      </c>
    </row>
    <row r="32" spans="1:16" ht="13.5" thickBot="1">
      <c r="A32" s="3">
        <f t="shared" si="5"/>
        <v>8</v>
      </c>
      <c r="B32" s="3"/>
      <c r="C32" s="12">
        <v>80</v>
      </c>
      <c r="D32" s="43">
        <v>105</v>
      </c>
      <c r="E32" s="42">
        <f t="shared" si="10"/>
        <v>0</v>
      </c>
      <c r="F32" s="3"/>
      <c r="G32" s="4">
        <f t="shared" si="8"/>
        <v>1.3640428484051883</v>
      </c>
      <c r="H32" s="4">
        <f t="shared" si="0"/>
        <v>0.5370247434666096</v>
      </c>
      <c r="I32" s="5">
        <f t="shared" si="1"/>
        <v>1.1483110929821498</v>
      </c>
      <c r="J32" s="9">
        <f t="shared" si="2"/>
        <v>0.14831109298214984</v>
      </c>
      <c r="K32" s="7">
        <f t="shared" si="9"/>
        <v>0.11539393939393944</v>
      </c>
      <c r="L32" s="5">
        <f t="shared" si="6"/>
        <v>0.0009252699908918739</v>
      </c>
      <c r="M32" s="6">
        <f t="shared" si="3"/>
        <v>0.0010624977945446316</v>
      </c>
      <c r="O32">
        <f t="shared" si="7"/>
        <v>8400</v>
      </c>
      <c r="P32">
        <f t="shared" si="4"/>
        <v>1297.7714877937274</v>
      </c>
    </row>
    <row r="33" spans="1:16" ht="13.5" thickBot="1">
      <c r="A33" s="3">
        <f t="shared" si="5"/>
        <v>9</v>
      </c>
      <c r="B33" s="3"/>
      <c r="C33" s="12">
        <v>90</v>
      </c>
      <c r="D33" s="43">
        <v>190</v>
      </c>
      <c r="E33" s="42">
        <f t="shared" si="10"/>
        <v>0</v>
      </c>
      <c r="F33" s="3"/>
      <c r="G33" s="4">
        <f t="shared" si="8"/>
        <v>2.4682680113998643</v>
      </c>
      <c r="H33" s="4">
        <f t="shared" si="0"/>
        <v>0.9717590596062458</v>
      </c>
      <c r="I33" s="5">
        <f t="shared" si="1"/>
        <v>2.077896263491509</v>
      </c>
      <c r="J33" s="9">
        <f t="shared" si="2"/>
        <v>1.077896263491509</v>
      </c>
      <c r="K33" s="7">
        <f t="shared" si="9"/>
        <v>0.12981818181818172</v>
      </c>
      <c r="L33" s="5">
        <f t="shared" si="6"/>
        <v>0.0010409287397533569</v>
      </c>
      <c r="M33" s="6">
        <f t="shared" si="3"/>
        <v>0.0021629419388944256</v>
      </c>
      <c r="O33">
        <f t="shared" si="7"/>
        <v>17100</v>
      </c>
      <c r="P33">
        <f t="shared" si="4"/>
        <v>9109.992923767943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100</v>
      </c>
      <c r="E34" s="42">
        <f t="shared" si="10"/>
        <v>0</v>
      </c>
      <c r="F34" s="3"/>
      <c r="G34" s="4">
        <f t="shared" si="8"/>
        <v>1.2990884270525602</v>
      </c>
      <c r="H34" s="4">
        <f t="shared" si="0"/>
        <v>0.5114521366348662</v>
      </c>
      <c r="I34" s="5">
        <f t="shared" si="1"/>
        <v>1.0936296123639522</v>
      </c>
      <c r="J34" s="9">
        <f t="shared" si="2"/>
        <v>0.09362961236395217</v>
      </c>
      <c r="K34" s="7">
        <f t="shared" si="9"/>
        <v>0.14424242424242428</v>
      </c>
      <c r="L34" s="5">
        <f t="shared" si="6"/>
        <v>0.0011565874886148423</v>
      </c>
      <c r="M34" s="6">
        <f t="shared" si="3"/>
        <v>0.0012648783268388469</v>
      </c>
      <c r="O34">
        <f t="shared" si="7"/>
        <v>10000</v>
      </c>
      <c r="P34">
        <f t="shared" si="4"/>
        <v>1122.214359742159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140</v>
      </c>
      <c r="E35" s="42">
        <f t="shared" si="10"/>
        <v>0</v>
      </c>
      <c r="F35" s="3"/>
      <c r="G35" s="4">
        <f t="shared" si="8"/>
        <v>1.8187237978735842</v>
      </c>
      <c r="H35" s="4">
        <f t="shared" si="0"/>
        <v>0.7160329912888127</v>
      </c>
      <c r="I35" s="5">
        <f t="shared" si="1"/>
        <v>1.531081457309533</v>
      </c>
      <c r="J35" s="9">
        <f t="shared" si="2"/>
        <v>0.531081457309533</v>
      </c>
      <c r="K35" s="7">
        <f t="shared" si="9"/>
        <v>0.15866666666666662</v>
      </c>
      <c r="L35" s="5">
        <f t="shared" si="6"/>
        <v>0.0012722462374763258</v>
      </c>
      <c r="M35" s="6">
        <f t="shared" si="3"/>
        <v>0.0019479126233318232</v>
      </c>
      <c r="O35">
        <f t="shared" si="7"/>
        <v>15400</v>
      </c>
      <c r="P35">
        <f t="shared" si="4"/>
        <v>5634.435795716375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85</v>
      </c>
      <c r="E36" s="42">
        <f t="shared" si="10"/>
        <v>0</v>
      </c>
      <c r="F36" s="3"/>
      <c r="G36" s="4">
        <f t="shared" si="8"/>
        <v>1.1042251629946762</v>
      </c>
      <c r="H36" s="4">
        <f t="shared" si="0"/>
        <v>0.4347343161396363</v>
      </c>
      <c r="I36" s="5">
        <f t="shared" si="1"/>
        <v>0.9295851705093594</v>
      </c>
      <c r="J36" s="9">
        <f t="shared" si="2"/>
        <v>-0.0704148294906406</v>
      </c>
      <c r="K36" s="7">
        <f t="shared" si="9"/>
        <v>0.17309090909090918</v>
      </c>
      <c r="L36" s="5">
        <f t="shared" si="6"/>
        <v>0.001387904986337811</v>
      </c>
      <c r="M36" s="6">
        <f t="shared" si="3"/>
        <v>0.0012901758933756243</v>
      </c>
      <c r="O36">
        <f t="shared" si="7"/>
        <v>10200</v>
      </c>
      <c r="P36">
        <f t="shared" si="4"/>
        <v>453.34276830940894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135</v>
      </c>
      <c r="E37" s="42">
        <f t="shared" si="10"/>
        <v>0</v>
      </c>
      <c r="F37" s="3"/>
      <c r="G37" s="4">
        <f t="shared" si="8"/>
        <v>1.7537693765209563</v>
      </c>
      <c r="H37" s="4">
        <f t="shared" si="0"/>
        <v>0.6904603844570694</v>
      </c>
      <c r="I37" s="5">
        <f t="shared" si="1"/>
        <v>1.4763999766913354</v>
      </c>
      <c r="J37" s="9">
        <f t="shared" si="2"/>
        <v>0.4763999766913354</v>
      </c>
      <c r="K37" s="7">
        <f t="shared" si="9"/>
        <v>0.1875151515151514</v>
      </c>
      <c r="L37" s="5">
        <f t="shared" si="6"/>
        <v>0.0015035637351992937</v>
      </c>
      <c r="M37" s="6">
        <f t="shared" si="3"/>
        <v>0.0022198614636021745</v>
      </c>
      <c r="O37">
        <f t="shared" si="7"/>
        <v>17550</v>
      </c>
      <c r="P37">
        <f t="shared" si="4"/>
        <v>6008.878667664807</v>
      </c>
    </row>
    <row r="38" spans="1:16" ht="13.5" thickBot="1">
      <c r="A38" s="3">
        <f t="shared" si="5"/>
        <v>14</v>
      </c>
      <c r="B38" s="3"/>
      <c r="C38" s="12">
        <v>140</v>
      </c>
      <c r="D38" s="11">
        <v>95</v>
      </c>
      <c r="E38" s="42">
        <f t="shared" si="10"/>
        <v>0</v>
      </c>
      <c r="F38" s="3"/>
      <c r="G38" s="4">
        <f t="shared" si="8"/>
        <v>1.2341340056999321</v>
      </c>
      <c r="H38" s="4">
        <f t="shared" si="0"/>
        <v>0.4858795298031229</v>
      </c>
      <c r="I38" s="5">
        <f t="shared" si="1"/>
        <v>1.0389481317457545</v>
      </c>
      <c r="J38" s="9">
        <f t="shared" si="2"/>
        <v>0.03894813174575451</v>
      </c>
      <c r="K38" s="7">
        <f t="shared" si="9"/>
        <v>0.20193939393939409</v>
      </c>
      <c r="L38" s="5">
        <f t="shared" si="6"/>
        <v>0.00161922248406078</v>
      </c>
      <c r="M38" s="6">
        <f t="shared" si="3"/>
        <v>0.001682288174695667</v>
      </c>
      <c r="O38">
        <f t="shared" si="7"/>
        <v>13300</v>
      </c>
      <c r="P38">
        <f t="shared" si="4"/>
        <v>871.1001036390229</v>
      </c>
    </row>
    <row r="39" spans="1:16" ht="13.5" thickBot="1">
      <c r="A39" s="3">
        <f t="shared" si="5"/>
        <v>15</v>
      </c>
      <c r="B39" s="3"/>
      <c r="C39" s="12">
        <v>150</v>
      </c>
      <c r="D39" s="11">
        <v>120</v>
      </c>
      <c r="E39" s="42">
        <f t="shared" si="10"/>
        <v>0</v>
      </c>
      <c r="F39" s="3"/>
      <c r="G39" s="4">
        <f t="shared" si="8"/>
        <v>1.5589061124630723</v>
      </c>
      <c r="H39" s="4">
        <f t="shared" si="0"/>
        <v>0.6137425639618395</v>
      </c>
      <c r="I39" s="5">
        <f t="shared" si="1"/>
        <v>1.3123555348367426</v>
      </c>
      <c r="J39" s="9">
        <f t="shared" si="2"/>
        <v>0.3123555348367426</v>
      </c>
      <c r="K39" s="7">
        <f t="shared" si="9"/>
        <v>0.2163636363636363</v>
      </c>
      <c r="L39" s="5">
        <f t="shared" si="6"/>
        <v>0.0017348812329222626</v>
      </c>
      <c r="M39" s="6">
        <f t="shared" si="3"/>
        <v>0.0022767809883099234</v>
      </c>
      <c r="O39">
        <f t="shared" si="7"/>
        <v>18000</v>
      </c>
      <c r="P39">
        <f t="shared" si="4"/>
        <v>4683.321539613239</v>
      </c>
    </row>
    <row r="40" spans="1:16" ht="13.5" thickBot="1">
      <c r="A40" s="3">
        <f t="shared" si="5"/>
        <v>16</v>
      </c>
      <c r="B40" s="3"/>
      <c r="C40" s="12">
        <v>160</v>
      </c>
      <c r="D40" s="11">
        <v>130</v>
      </c>
      <c r="E40" s="42">
        <f t="shared" si="10"/>
        <v>0</v>
      </c>
      <c r="F40" s="3"/>
      <c r="G40" s="4">
        <f t="shared" si="8"/>
        <v>1.6888149551683282</v>
      </c>
      <c r="H40" s="4">
        <f t="shared" si="0"/>
        <v>0.664887777625326</v>
      </c>
      <c r="I40" s="5">
        <f t="shared" si="1"/>
        <v>1.4217184960731377</v>
      </c>
      <c r="J40" s="9">
        <f t="shared" si="2"/>
        <v>0.4217184960731377</v>
      </c>
      <c r="K40" s="7">
        <f t="shared" si="9"/>
        <v>0.23078787878787876</v>
      </c>
      <c r="L40" s="5">
        <f t="shared" si="6"/>
        <v>0.001850539981783747</v>
      </c>
      <c r="M40" s="6">
        <f t="shared" si="3"/>
        <v>0.0026309469198248004</v>
      </c>
      <c r="O40">
        <f t="shared" si="7"/>
        <v>20800</v>
      </c>
      <c r="P40">
        <f t="shared" si="4"/>
        <v>6595.542975587455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115</v>
      </c>
      <c r="E41" s="42">
        <f t="shared" si="10"/>
        <v>0</v>
      </c>
      <c r="F41" s="3"/>
      <c r="G41" s="4">
        <f t="shared" si="8"/>
        <v>1.4939516911104442</v>
      </c>
      <c r="H41" s="4">
        <f t="shared" si="0"/>
        <v>0.5881699571300961</v>
      </c>
      <c r="I41" s="5">
        <f t="shared" si="1"/>
        <v>1.257674054218545</v>
      </c>
      <c r="J41" s="9">
        <f t="shared" si="2"/>
        <v>0.25767405421854495</v>
      </c>
      <c r="K41" s="7">
        <f t="shared" si="9"/>
        <v>0.245212121212121</v>
      </c>
      <c r="L41" s="5">
        <f t="shared" si="6"/>
        <v>0.0019661987306452294</v>
      </c>
      <c r="M41" s="6">
        <f t="shared" si="3"/>
        <v>0.0024728371289699427</v>
      </c>
      <c r="O41">
        <f t="shared" si="7"/>
        <v>19550</v>
      </c>
      <c r="P41">
        <f t="shared" si="4"/>
        <v>4457.76441156167</v>
      </c>
    </row>
    <row r="42" spans="1:16" ht="13.5" thickBot="1">
      <c r="A42" s="3">
        <f t="shared" si="5"/>
        <v>18</v>
      </c>
      <c r="B42" s="3"/>
      <c r="C42" s="12">
        <v>180</v>
      </c>
      <c r="D42" s="12">
        <v>115</v>
      </c>
      <c r="E42" s="42">
        <f t="shared" si="10"/>
        <v>0</v>
      </c>
      <c r="F42" s="3"/>
      <c r="G42" s="4">
        <f t="shared" si="8"/>
        <v>1.4939516911104442</v>
      </c>
      <c r="H42" s="4">
        <f t="shared" si="0"/>
        <v>0.5881699571300961</v>
      </c>
      <c r="I42" s="5">
        <f t="shared" si="1"/>
        <v>1.257674054218545</v>
      </c>
      <c r="J42" s="9">
        <f t="shared" si="2"/>
        <v>0.25767405421854495</v>
      </c>
      <c r="K42" s="7">
        <f t="shared" si="9"/>
        <v>0.25963636363636367</v>
      </c>
      <c r="L42" s="5">
        <f t="shared" si="6"/>
        <v>0.002081857479506716</v>
      </c>
      <c r="M42" s="6">
        <f t="shared" si="3"/>
        <v>0.0026182981365564127</v>
      </c>
      <c r="O42">
        <f t="shared" si="7"/>
        <v>20700</v>
      </c>
      <c r="P42">
        <f t="shared" si="4"/>
        <v>4719.985847535887</v>
      </c>
    </row>
    <row r="43" spans="1:16" ht="13.5" thickBot="1">
      <c r="A43" s="3">
        <f t="shared" si="5"/>
        <v>19</v>
      </c>
      <c r="B43" s="3"/>
      <c r="C43" s="12">
        <v>190</v>
      </c>
      <c r="D43" s="12">
        <v>110</v>
      </c>
      <c r="E43" s="42">
        <f t="shared" si="10"/>
        <v>0</v>
      </c>
      <c r="F43" s="3"/>
      <c r="G43" s="4">
        <f t="shared" si="8"/>
        <v>1.4289972697578162</v>
      </c>
      <c r="H43" s="4">
        <f t="shared" si="0"/>
        <v>0.5625973502983528</v>
      </c>
      <c r="I43" s="5">
        <f t="shared" si="1"/>
        <v>1.2029925736003473</v>
      </c>
      <c r="J43" s="9">
        <f t="shared" si="2"/>
        <v>0.20299257360034728</v>
      </c>
      <c r="K43" s="7">
        <f t="shared" si="9"/>
        <v>0.2740606060606061</v>
      </c>
      <c r="L43" s="5">
        <f t="shared" si="6"/>
        <v>0.0021975162283682003</v>
      </c>
      <c r="M43" s="6">
        <f t="shared" si="3"/>
        <v>0.00264359570309319</v>
      </c>
      <c r="O43">
        <f t="shared" si="7"/>
        <v>20900</v>
      </c>
      <c r="P43">
        <f t="shared" si="4"/>
        <v>4032.2072835101026</v>
      </c>
    </row>
    <row r="44" spans="1:16" ht="13.5" thickBot="1">
      <c r="A44" s="3">
        <f t="shared" si="5"/>
        <v>20</v>
      </c>
      <c r="B44" s="3"/>
      <c r="C44" s="12">
        <v>200</v>
      </c>
      <c r="D44" s="12">
        <v>115</v>
      </c>
      <c r="E44" s="42">
        <f t="shared" si="10"/>
        <v>0</v>
      </c>
      <c r="F44" s="3"/>
      <c r="G44" s="4">
        <f t="shared" si="8"/>
        <v>1.4939516911104442</v>
      </c>
      <c r="H44" s="4">
        <f t="shared" si="0"/>
        <v>0.5881699571300961</v>
      </c>
      <c r="I44" s="5">
        <f t="shared" si="1"/>
        <v>1.257674054218545</v>
      </c>
      <c r="J44" s="9">
        <f t="shared" si="2"/>
        <v>0.25767405421854495</v>
      </c>
      <c r="K44" s="7">
        <f t="shared" si="9"/>
        <v>0.28848484848484857</v>
      </c>
      <c r="L44" s="5">
        <f t="shared" si="6"/>
        <v>0.0023131749772296846</v>
      </c>
      <c r="M44" s="6">
        <f t="shared" si="3"/>
        <v>0.002909220151729348</v>
      </c>
      <c r="O44">
        <f t="shared" si="7"/>
        <v>23000</v>
      </c>
      <c r="P44">
        <f t="shared" si="4"/>
        <v>5244.428719484318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105</v>
      </c>
      <c r="E45" s="42">
        <f t="shared" si="10"/>
        <v>0</v>
      </c>
      <c r="F45" s="3"/>
      <c r="G45" s="4">
        <f t="shared" si="8"/>
        <v>1.3640428484051883</v>
      </c>
      <c r="H45" s="4">
        <f t="shared" si="0"/>
        <v>0.5370247434666096</v>
      </c>
      <c r="I45" s="5">
        <f t="shared" si="1"/>
        <v>1.1483110929821498</v>
      </c>
      <c r="J45" s="9">
        <f t="shared" si="2"/>
        <v>0.14831109298214984</v>
      </c>
      <c r="K45" s="7">
        <f t="shared" si="9"/>
        <v>0.3029090909090906</v>
      </c>
      <c r="L45" s="5">
        <f t="shared" si="6"/>
        <v>0.0024288337260911655</v>
      </c>
      <c r="M45" s="6">
        <f t="shared" si="3"/>
        <v>0.002789056710679654</v>
      </c>
      <c r="O45">
        <f t="shared" si="7"/>
        <v>22050</v>
      </c>
      <c r="P45">
        <f t="shared" si="4"/>
        <v>3406.6501554585343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90</v>
      </c>
      <c r="E46" s="42">
        <f t="shared" si="10"/>
        <v>0</v>
      </c>
      <c r="F46" s="3"/>
      <c r="G46" s="4">
        <f t="shared" si="8"/>
        <v>1.1691795843473043</v>
      </c>
      <c r="H46" s="4">
        <f t="shared" si="0"/>
        <v>0.46030692297137965</v>
      </c>
      <c r="I46" s="5">
        <f t="shared" si="1"/>
        <v>0.9842666511275571</v>
      </c>
      <c r="J46" s="9">
        <f t="shared" si="2"/>
        <v>-0.01573334887244293</v>
      </c>
      <c r="K46" s="7">
        <f t="shared" si="9"/>
        <v>0.3173333333333339</v>
      </c>
      <c r="L46" s="5">
        <f t="shared" si="6"/>
        <v>0.002544492474952657</v>
      </c>
      <c r="M46" s="6">
        <f t="shared" si="3"/>
        <v>0.002504459087140921</v>
      </c>
      <c r="O46">
        <f t="shared" si="7"/>
        <v>19800</v>
      </c>
      <c r="P46">
        <f t="shared" si="4"/>
        <v>268.8715914327503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1.0389481317457545</v>
      </c>
      <c r="J47" s="9">
        <f t="shared" si="2"/>
        <v>0.03894813174575451</v>
      </c>
      <c r="K47" s="7">
        <f t="shared" si="9"/>
        <v>0.33175757575757503</v>
      </c>
      <c r="L47" s="5">
        <f t="shared" si="6"/>
        <v>0.0026601512238141308</v>
      </c>
      <c r="M47" s="6">
        <f t="shared" si="3"/>
        <v>0.0027637591441428736</v>
      </c>
      <c r="O47">
        <f t="shared" si="7"/>
        <v>21850</v>
      </c>
      <c r="P47">
        <f t="shared" si="4"/>
        <v>1431.0930274069663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115</v>
      </c>
      <c r="E48" s="42">
        <f t="shared" si="10"/>
        <v>0</v>
      </c>
      <c r="F48" s="3"/>
      <c r="G48" s="4">
        <f t="shared" si="8"/>
        <v>1.4939516911104442</v>
      </c>
      <c r="H48" s="4">
        <f t="shared" si="0"/>
        <v>0.5881699571300961</v>
      </c>
      <c r="I48" s="5">
        <f t="shared" si="1"/>
        <v>1.257674054218545</v>
      </c>
      <c r="J48" s="9">
        <f t="shared" si="2"/>
        <v>0.25767405421854495</v>
      </c>
      <c r="K48" s="7">
        <f t="shared" si="9"/>
        <v>0.34618181818181926</v>
      </c>
      <c r="L48" s="5">
        <f t="shared" si="6"/>
        <v>0.0027758099726756295</v>
      </c>
      <c r="M48" s="6">
        <f t="shared" si="3"/>
        <v>0.003491064182075227</v>
      </c>
      <c r="O48">
        <f t="shared" si="7"/>
        <v>27600</v>
      </c>
      <c r="P48">
        <f t="shared" si="4"/>
        <v>6293.314463381183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120</v>
      </c>
      <c r="E49" s="42">
        <f t="shared" si="10"/>
        <v>0</v>
      </c>
      <c r="F49" s="3"/>
      <c r="G49" s="4">
        <f t="shared" si="8"/>
        <v>1.5589061124630723</v>
      </c>
      <c r="H49" s="4">
        <f t="shared" si="0"/>
        <v>0.6137425639618395</v>
      </c>
      <c r="I49" s="5">
        <f t="shared" si="1"/>
        <v>1.3123555348367426</v>
      </c>
      <c r="J49" s="9">
        <f t="shared" si="2"/>
        <v>0.3123555348367426</v>
      </c>
      <c r="K49" s="7">
        <f t="shared" si="9"/>
        <v>0.3606060606060604</v>
      </c>
      <c r="L49" s="5">
        <f t="shared" si="6"/>
        <v>0.002891468721537103</v>
      </c>
      <c r="M49" s="6">
        <f t="shared" si="3"/>
        <v>0.003794634980516537</v>
      </c>
      <c r="O49">
        <f t="shared" si="7"/>
        <v>30000</v>
      </c>
      <c r="P49">
        <f t="shared" si="4"/>
        <v>7805.535899355398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150</v>
      </c>
      <c r="E50" s="42">
        <f t="shared" si="10"/>
        <v>0</v>
      </c>
      <c r="F50" s="3"/>
      <c r="G50" s="4">
        <f t="shared" si="8"/>
        <v>1.9486326405788403</v>
      </c>
      <c r="H50" s="4">
        <f t="shared" si="0"/>
        <v>0.7671782049522994</v>
      </c>
      <c r="I50" s="5">
        <f t="shared" si="1"/>
        <v>1.6404444185459284</v>
      </c>
      <c r="J50" s="9">
        <f t="shared" si="2"/>
        <v>0.6404444185459284</v>
      </c>
      <c r="K50" s="7">
        <f t="shared" si="9"/>
        <v>0.3750303030303028</v>
      </c>
      <c r="L50" s="5">
        <f t="shared" si="6"/>
        <v>0.0030071274703985873</v>
      </c>
      <c r="M50" s="6">
        <f t="shared" si="3"/>
        <v>0.004933025474671499</v>
      </c>
      <c r="O50">
        <f t="shared" si="7"/>
        <v>39000</v>
      </c>
      <c r="P50">
        <f t="shared" si="4"/>
        <v>15917.757335329614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1.1483110929821498</v>
      </c>
      <c r="J51" s="9">
        <f t="shared" si="2"/>
        <v>0.14831109298214984</v>
      </c>
      <c r="K51" s="7">
        <f t="shared" si="9"/>
        <v>0.3894545454545453</v>
      </c>
      <c r="L51" s="5">
        <f t="shared" si="6"/>
        <v>0.0031227862192600717</v>
      </c>
      <c r="M51" s="6">
        <f t="shared" si="3"/>
        <v>0.0035859300565881285</v>
      </c>
      <c r="O51">
        <f t="shared" si="7"/>
        <v>28350</v>
      </c>
      <c r="P51">
        <f t="shared" si="4"/>
        <v>4379.9787713038295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110</v>
      </c>
      <c r="E52" s="42">
        <f t="shared" si="10"/>
        <v>0</v>
      </c>
      <c r="F52" s="3"/>
      <c r="G52" s="4">
        <f t="shared" si="8"/>
        <v>1.4289972697578162</v>
      </c>
      <c r="H52" s="4">
        <f t="shared" si="0"/>
        <v>0.5625973502983528</v>
      </c>
      <c r="I52" s="5">
        <f t="shared" si="1"/>
        <v>1.2029925736003473</v>
      </c>
      <c r="J52" s="9">
        <f t="shared" si="2"/>
        <v>0.20299257360034728</v>
      </c>
      <c r="K52" s="7">
        <f t="shared" si="9"/>
        <v>0.4038787878787877</v>
      </c>
      <c r="L52" s="5">
        <f t="shared" si="6"/>
        <v>0.003238444968121556</v>
      </c>
      <c r="M52" s="6">
        <f t="shared" si="3"/>
        <v>0.003895825246663645</v>
      </c>
      <c r="O52">
        <f t="shared" si="7"/>
        <v>30800</v>
      </c>
      <c r="P52">
        <f t="shared" si="4"/>
        <v>5942.200207278046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1.0936296123639522</v>
      </c>
      <c r="J53" s="9">
        <f t="shared" si="2"/>
        <v>0.09362961236395217</v>
      </c>
      <c r="K53" s="7">
        <f t="shared" si="9"/>
        <v>0.4183030303030302</v>
      </c>
      <c r="L53" s="5">
        <f t="shared" si="6"/>
        <v>0.0033541037169830404</v>
      </c>
      <c r="M53" s="6">
        <f t="shared" si="3"/>
        <v>0.0036681471478326537</v>
      </c>
      <c r="O53">
        <f t="shared" si="7"/>
        <v>29000</v>
      </c>
      <c r="P53">
        <f t="shared" si="4"/>
        <v>3254.4216432522617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100</v>
      </c>
      <c r="E54" s="42">
        <f t="shared" si="10"/>
        <v>0</v>
      </c>
      <c r="F54" s="3"/>
      <c r="G54" s="4">
        <f t="shared" si="8"/>
        <v>1.2990884270525602</v>
      </c>
      <c r="H54" s="4">
        <f t="shared" si="0"/>
        <v>0.5114521366348662</v>
      </c>
      <c r="I54" s="5">
        <f t="shared" si="1"/>
        <v>1.0936296123639522</v>
      </c>
      <c r="J54" s="9">
        <f t="shared" si="2"/>
        <v>0.09362961236395217</v>
      </c>
      <c r="K54" s="7">
        <f t="shared" si="9"/>
        <v>0.4327272727272726</v>
      </c>
      <c r="L54" s="5">
        <f t="shared" si="6"/>
        <v>0.003469762465844525</v>
      </c>
      <c r="M54" s="6">
        <f t="shared" si="3"/>
        <v>0.003794634980516539</v>
      </c>
      <c r="O54">
        <f t="shared" si="7"/>
        <v>30000</v>
      </c>
      <c r="P54">
        <f t="shared" si="4"/>
        <v>3366.6430792264778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1.0936296123639522</v>
      </c>
      <c r="J55" s="9">
        <f t="shared" si="2"/>
        <v>0.09362961236395217</v>
      </c>
      <c r="K55" s="7">
        <f t="shared" si="9"/>
        <v>0.44715151515151597</v>
      </c>
      <c r="L55" s="5">
        <f t="shared" si="6"/>
        <v>0.0035854212147060165</v>
      </c>
      <c r="M55" s="6">
        <f t="shared" si="3"/>
        <v>0.0039211228132004314</v>
      </c>
      <c r="O55">
        <f t="shared" si="7"/>
        <v>31000</v>
      </c>
      <c r="P55">
        <f t="shared" si="4"/>
        <v>3478.8645152006934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90</v>
      </c>
      <c r="E56" s="42">
        <f t="shared" si="10"/>
        <v>0</v>
      </c>
      <c r="F56" s="3"/>
      <c r="G56" s="4">
        <f t="shared" si="8"/>
        <v>1.1691795843473043</v>
      </c>
      <c r="H56" s="4">
        <f t="shared" si="0"/>
        <v>0.46030692297137965</v>
      </c>
      <c r="I56" s="5">
        <f t="shared" si="1"/>
        <v>0.9842666511275571</v>
      </c>
      <c r="J56" s="9">
        <f t="shared" si="2"/>
        <v>-0.01573334887244293</v>
      </c>
      <c r="K56" s="7">
        <f t="shared" si="9"/>
        <v>0.46157575757575753</v>
      </c>
      <c r="L56" s="5">
        <f t="shared" si="6"/>
        <v>0.003701079963567494</v>
      </c>
      <c r="M56" s="6">
        <f t="shared" si="3"/>
        <v>0.0036428495812958783</v>
      </c>
      <c r="O56">
        <f t="shared" si="7"/>
        <v>28800</v>
      </c>
      <c r="P56">
        <f t="shared" si="4"/>
        <v>391.0859511749095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100</v>
      </c>
      <c r="E57" s="42">
        <f t="shared" si="10"/>
        <v>0</v>
      </c>
      <c r="F57" s="3"/>
      <c r="G57" s="4">
        <f t="shared" si="8"/>
        <v>1.2990884270525602</v>
      </c>
      <c r="H57" s="4">
        <f aca="true" t="shared" si="11" ref="H57:H88">G57/2.54</f>
        <v>0.5114521366348662</v>
      </c>
      <c r="I57" s="5">
        <f aca="true" t="shared" si="12" ref="I57:I88">(G57/$J$13)</f>
        <v>1.0936296123639522</v>
      </c>
      <c r="J57" s="9">
        <f aca="true" t="shared" si="13" ref="J57:J88">IF(C57&gt;0,I57-1,0)</f>
        <v>0.09362961236395217</v>
      </c>
      <c r="K57" s="7">
        <f t="shared" si="9"/>
        <v>0.476</v>
      </c>
      <c r="L57" s="5">
        <f t="shared" si="6"/>
        <v>0.0038167387124289783</v>
      </c>
      <c r="M57" s="6">
        <f aca="true" t="shared" si="14" ref="M57:M88">L57*I57</f>
        <v>0.004174098478568193</v>
      </c>
      <c r="O57">
        <f t="shared" si="7"/>
        <v>33000</v>
      </c>
      <c r="P57">
        <f aca="true" t="shared" si="15" ref="P57:P88">C57*ABS(D57-O$207)</f>
        <v>3703.3073871491256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95</v>
      </c>
      <c r="E58" s="42">
        <f t="shared" si="10"/>
        <v>0</v>
      </c>
      <c r="F58" s="3"/>
      <c r="G58" s="4">
        <f t="shared" si="8"/>
        <v>1.2341340056999321</v>
      </c>
      <c r="H58" s="4">
        <f t="shared" si="11"/>
        <v>0.4858795298031229</v>
      </c>
      <c r="I58" s="5">
        <f t="shared" si="12"/>
        <v>1.0389481317457545</v>
      </c>
      <c r="J58" s="9">
        <f t="shared" si="13"/>
        <v>0.03894813174575451</v>
      </c>
      <c r="K58" s="7">
        <f t="shared" si="9"/>
        <v>0.49042424242424154</v>
      </c>
      <c r="L58" s="5">
        <f t="shared" si="6"/>
        <v>0.003932397461290455</v>
      </c>
      <c r="M58" s="6">
        <f t="shared" si="14"/>
        <v>0.004085556995689466</v>
      </c>
      <c r="O58">
        <f t="shared" si="7"/>
        <v>32300</v>
      </c>
      <c r="P58">
        <f t="shared" si="15"/>
        <v>2115.528823123341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0.9295851705093594</v>
      </c>
      <c r="J59" s="9">
        <f t="shared" si="13"/>
        <v>-0.0704148294906406</v>
      </c>
      <c r="K59" s="7">
        <f t="shared" si="9"/>
        <v>0.5048484848484858</v>
      </c>
      <c r="L59" s="5">
        <f t="shared" si="6"/>
        <v>0.004048056210151954</v>
      </c>
      <c r="M59" s="6">
        <f t="shared" si="14"/>
        <v>0.003763013022345576</v>
      </c>
      <c r="O59">
        <f t="shared" si="7"/>
        <v>29750</v>
      </c>
      <c r="P59">
        <f t="shared" si="15"/>
        <v>1322.2497409024427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95</v>
      </c>
      <c r="E60" s="42">
        <f t="shared" si="10"/>
        <v>0</v>
      </c>
      <c r="F60" s="3"/>
      <c r="G60" s="4">
        <f t="shared" si="8"/>
        <v>1.2341340056999321</v>
      </c>
      <c r="H60" s="4">
        <f t="shared" si="11"/>
        <v>0.4858795298031229</v>
      </c>
      <c r="I60" s="5">
        <f t="shared" si="12"/>
        <v>1.0389481317457545</v>
      </c>
      <c r="J60" s="9">
        <f t="shared" si="13"/>
        <v>0.03894813174575451</v>
      </c>
      <c r="K60" s="7">
        <f t="shared" si="9"/>
        <v>0.5192727272727264</v>
      </c>
      <c r="L60" s="5">
        <f t="shared" si="6"/>
        <v>0.004163714959013424</v>
      </c>
      <c r="M60" s="6">
        <f t="shared" si="14"/>
        <v>0.004325883877788848</v>
      </c>
      <c r="O60">
        <f t="shared" si="7"/>
        <v>34200</v>
      </c>
      <c r="P60">
        <f t="shared" si="15"/>
        <v>2239.971695071773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0.8749036898911617</v>
      </c>
      <c r="J61" s="9">
        <f t="shared" si="13"/>
        <v>-0.12509631010883826</v>
      </c>
      <c r="K61" s="7">
        <f t="shared" si="9"/>
        <v>0.5336969696969707</v>
      </c>
      <c r="L61" s="5">
        <f t="shared" si="6"/>
        <v>0.004279373707874923</v>
      </c>
      <c r="M61" s="6">
        <f t="shared" si="14"/>
        <v>0.0037440398474429927</v>
      </c>
      <c r="O61">
        <f t="shared" si="7"/>
        <v>29600</v>
      </c>
      <c r="P61">
        <f t="shared" si="15"/>
        <v>3247.806868954011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90</v>
      </c>
      <c r="E62" s="42">
        <f t="shared" si="10"/>
        <v>0</v>
      </c>
      <c r="F62" s="3"/>
      <c r="G62" s="4">
        <f t="shared" si="8"/>
        <v>1.1691795843473043</v>
      </c>
      <c r="H62" s="4">
        <f t="shared" si="11"/>
        <v>0.46030692297137965</v>
      </c>
      <c r="I62" s="5">
        <f t="shared" si="12"/>
        <v>0.9842666511275571</v>
      </c>
      <c r="J62" s="9">
        <f t="shared" si="13"/>
        <v>-0.01573334887244293</v>
      </c>
      <c r="K62" s="7">
        <f t="shared" si="9"/>
        <v>0.5481212121212113</v>
      </c>
      <c r="L62" s="5">
        <f t="shared" si="6"/>
        <v>0.004395032456736393</v>
      </c>
      <c r="M62" s="6">
        <f t="shared" si="14"/>
        <v>0.004325883877788849</v>
      </c>
      <c r="O62">
        <f t="shared" si="7"/>
        <v>34200</v>
      </c>
      <c r="P62">
        <f t="shared" si="15"/>
        <v>464.414567020205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10"/>
        <v>0</v>
      </c>
      <c r="F63" s="3"/>
      <c r="G63" s="4">
        <f t="shared" si="8"/>
        <v>0.9743163202894202</v>
      </c>
      <c r="H63" s="4">
        <f t="shared" si="11"/>
        <v>0.3835891024761497</v>
      </c>
      <c r="I63" s="5">
        <f t="shared" si="12"/>
        <v>0.8202222092729642</v>
      </c>
      <c r="J63" s="9">
        <f t="shared" si="13"/>
        <v>-0.1797777907270358</v>
      </c>
      <c r="K63" s="7">
        <f t="shared" si="9"/>
        <v>0.5625454545454556</v>
      </c>
      <c r="L63" s="5">
        <f t="shared" si="6"/>
        <v>0.004510691205597892</v>
      </c>
      <c r="M63" s="6">
        <f t="shared" si="14"/>
        <v>0.0036997691060036333</v>
      </c>
      <c r="O63">
        <f t="shared" si="7"/>
        <v>29250</v>
      </c>
      <c r="P63">
        <f t="shared" si="15"/>
        <v>5373.363997005579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110</v>
      </c>
      <c r="E64" s="42">
        <f t="shared" si="10"/>
        <v>0</v>
      </c>
      <c r="F64" s="3"/>
      <c r="G64" s="4">
        <f t="shared" si="8"/>
        <v>1.4289972697578162</v>
      </c>
      <c r="H64" s="4">
        <f t="shared" si="11"/>
        <v>0.5625973502983528</v>
      </c>
      <c r="I64" s="5">
        <f t="shared" si="12"/>
        <v>1.2029925736003473</v>
      </c>
      <c r="J64" s="9">
        <f t="shared" si="13"/>
        <v>0.20299257360034728</v>
      </c>
      <c r="K64" s="7">
        <f t="shared" si="9"/>
        <v>0.5769696969696962</v>
      </c>
      <c r="L64" s="5">
        <f t="shared" si="6"/>
        <v>0.004626349954459362</v>
      </c>
      <c r="M64" s="6">
        <f t="shared" si="14"/>
        <v>0.005565464638090918</v>
      </c>
      <c r="O64">
        <f t="shared" si="7"/>
        <v>44000</v>
      </c>
      <c r="P64">
        <f t="shared" si="15"/>
        <v>8488.857438968636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85</v>
      </c>
      <c r="E65" s="42">
        <f t="shared" si="10"/>
        <v>0</v>
      </c>
      <c r="F65" s="3"/>
      <c r="G65" s="4">
        <f t="shared" si="8"/>
        <v>1.1042251629946762</v>
      </c>
      <c r="H65" s="4">
        <f t="shared" si="11"/>
        <v>0.4347343161396363</v>
      </c>
      <c r="I65" s="5">
        <f t="shared" si="12"/>
        <v>0.9295851705093594</v>
      </c>
      <c r="J65" s="9">
        <f t="shared" si="13"/>
        <v>-0.0704148294906406</v>
      </c>
      <c r="K65" s="7">
        <f t="shared" si="9"/>
        <v>0.5913939393939387</v>
      </c>
      <c r="L65" s="5">
        <f t="shared" si="6"/>
        <v>0.004742008703320847</v>
      </c>
      <c r="M65" s="6">
        <f t="shared" si="14"/>
        <v>0.004408100969033376</v>
      </c>
      <c r="O65">
        <f t="shared" si="7"/>
        <v>34850</v>
      </c>
      <c r="P65">
        <f t="shared" si="15"/>
        <v>1548.9211250571473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90</v>
      </c>
      <c r="E66" s="42">
        <f t="shared" si="10"/>
        <v>0</v>
      </c>
      <c r="F66" s="3"/>
      <c r="G66" s="4">
        <f t="shared" si="8"/>
        <v>1.1691795843473043</v>
      </c>
      <c r="H66" s="4">
        <f t="shared" si="11"/>
        <v>0.46030692297137965</v>
      </c>
      <c r="I66" s="5">
        <f t="shared" si="12"/>
        <v>0.9842666511275571</v>
      </c>
      <c r="J66" s="9">
        <f t="shared" si="13"/>
        <v>-0.01573334887244293</v>
      </c>
      <c r="K66" s="7">
        <f t="shared" si="9"/>
        <v>0.6058181818181829</v>
      </c>
      <c r="L66" s="5">
        <f t="shared" si="6"/>
        <v>0.004857667452182345</v>
      </c>
      <c r="M66" s="6">
        <f t="shared" si="14"/>
        <v>0.0047812400754508495</v>
      </c>
      <c r="O66">
        <f t="shared" si="7"/>
        <v>37800</v>
      </c>
      <c r="P66">
        <f t="shared" si="15"/>
        <v>513.3003109170687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105</v>
      </c>
      <c r="E67" s="42">
        <f t="shared" si="10"/>
        <v>0</v>
      </c>
      <c r="F67" s="3"/>
      <c r="G67" s="4">
        <f t="shared" si="8"/>
        <v>1.3640428484051883</v>
      </c>
      <c r="H67" s="4">
        <f t="shared" si="11"/>
        <v>0.5370247434666096</v>
      </c>
      <c r="I67" s="5">
        <f t="shared" si="12"/>
        <v>1.1483110929821498</v>
      </c>
      <c r="J67" s="9">
        <f t="shared" si="13"/>
        <v>0.14831109298214984</v>
      </c>
      <c r="K67" s="7">
        <f t="shared" si="9"/>
        <v>0.6202424242424236</v>
      </c>
      <c r="L67" s="5">
        <f t="shared" si="6"/>
        <v>0.004973326201043815</v>
      </c>
      <c r="M67" s="6">
        <f t="shared" si="14"/>
        <v>0.005710925645677387</v>
      </c>
      <c r="O67">
        <f t="shared" si="7"/>
        <v>45150</v>
      </c>
      <c r="P67">
        <f t="shared" si="15"/>
        <v>6975.521746891284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90</v>
      </c>
      <c r="E68" s="42">
        <f t="shared" si="10"/>
        <v>0</v>
      </c>
      <c r="F68" s="3"/>
      <c r="G68" s="4">
        <f t="shared" si="8"/>
        <v>1.1691795843473043</v>
      </c>
      <c r="H68" s="4">
        <f t="shared" si="11"/>
        <v>0.46030692297137965</v>
      </c>
      <c r="I68" s="5">
        <f t="shared" si="12"/>
        <v>0.9842666511275571</v>
      </c>
      <c r="J68" s="9">
        <f t="shared" si="13"/>
        <v>-0.01573334887244293</v>
      </c>
      <c r="K68" s="7">
        <f t="shared" si="9"/>
        <v>0.634666666666666</v>
      </c>
      <c r="L68" s="5">
        <f t="shared" si="6"/>
        <v>0.0050889849499053</v>
      </c>
      <c r="M68" s="6">
        <f t="shared" si="14"/>
        <v>0.005008918174281828</v>
      </c>
      <c r="O68">
        <f t="shared" si="7"/>
        <v>39600</v>
      </c>
      <c r="P68">
        <f t="shared" si="15"/>
        <v>537.7431828655006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85</v>
      </c>
      <c r="E69" s="42">
        <f t="shared" si="10"/>
        <v>0</v>
      </c>
      <c r="F69" s="3"/>
      <c r="G69" s="4">
        <f t="shared" si="8"/>
        <v>1.1042251629946762</v>
      </c>
      <c r="H69" s="4">
        <f t="shared" si="11"/>
        <v>0.4347343161396363</v>
      </c>
      <c r="I69" s="5">
        <f t="shared" si="12"/>
        <v>0.9295851705093594</v>
      </c>
      <c r="J69" s="9">
        <f t="shared" si="13"/>
        <v>-0.0704148294906406</v>
      </c>
      <c r="K69" s="7">
        <f t="shared" si="9"/>
        <v>0.6490909090909103</v>
      </c>
      <c r="L69" s="5">
        <f t="shared" si="6"/>
        <v>0.005204643698766798</v>
      </c>
      <c r="M69" s="6">
        <f t="shared" si="14"/>
        <v>0.004838159600158597</v>
      </c>
      <c r="O69">
        <f t="shared" si="7"/>
        <v>38250</v>
      </c>
      <c r="P69">
        <f t="shared" si="15"/>
        <v>1700.0353811602836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90</v>
      </c>
      <c r="E70" s="42">
        <f t="shared" si="10"/>
        <v>0</v>
      </c>
      <c r="F70" s="3"/>
      <c r="G70" s="4">
        <f t="shared" si="8"/>
        <v>1.1691795843473043</v>
      </c>
      <c r="H70" s="4">
        <f t="shared" si="11"/>
        <v>0.46030692297137965</v>
      </c>
      <c r="I70" s="5">
        <f t="shared" si="12"/>
        <v>0.9842666511275571</v>
      </c>
      <c r="J70" s="9">
        <f t="shared" si="13"/>
        <v>-0.01573334887244293</v>
      </c>
      <c r="K70" s="7">
        <f t="shared" si="9"/>
        <v>0.663515151515151</v>
      </c>
      <c r="L70" s="5">
        <f t="shared" si="6"/>
        <v>0.0053203024476282685</v>
      </c>
      <c r="M70" s="6">
        <f t="shared" si="14"/>
        <v>0.005236596273112821</v>
      </c>
      <c r="O70">
        <f t="shared" si="7"/>
        <v>41400</v>
      </c>
      <c r="P70">
        <f t="shared" si="15"/>
        <v>562.1860548139324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90</v>
      </c>
      <c r="E71" s="42">
        <f t="shared" si="10"/>
        <v>0</v>
      </c>
      <c r="F71" s="3"/>
      <c r="G71" s="4">
        <f t="shared" si="8"/>
        <v>1.1691795843473043</v>
      </c>
      <c r="H71" s="4">
        <f t="shared" si="11"/>
        <v>0.46030692297137965</v>
      </c>
      <c r="I71" s="5">
        <f t="shared" si="12"/>
        <v>0.9842666511275571</v>
      </c>
      <c r="J71" s="9">
        <f t="shared" si="13"/>
        <v>-0.01573334887244293</v>
      </c>
      <c r="K71" s="7">
        <f t="shared" si="9"/>
        <v>0.6779393939393952</v>
      </c>
      <c r="L71" s="5">
        <f t="shared" si="6"/>
        <v>0.005435961196489767</v>
      </c>
      <c r="M71" s="6">
        <f t="shared" si="14"/>
        <v>0.005350435322528331</v>
      </c>
      <c r="O71">
        <f t="shared" si="7"/>
        <v>42300</v>
      </c>
      <c r="P71">
        <f t="shared" si="15"/>
        <v>574.4074907881484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85</v>
      </c>
      <c r="E72" s="42">
        <f t="shared" si="10"/>
        <v>0</v>
      </c>
      <c r="F72" s="3"/>
      <c r="G72" s="4">
        <f t="shared" si="8"/>
        <v>1.1042251629946762</v>
      </c>
      <c r="H72" s="4">
        <f t="shared" si="11"/>
        <v>0.4347343161396363</v>
      </c>
      <c r="I72" s="5">
        <f t="shared" si="12"/>
        <v>0.9295851705093594</v>
      </c>
      <c r="J72" s="9">
        <f t="shared" si="13"/>
        <v>-0.0704148294906406</v>
      </c>
      <c r="K72" s="7">
        <f t="shared" si="9"/>
        <v>0.6923636363636341</v>
      </c>
      <c r="L72" s="5">
        <f t="shared" si="6"/>
        <v>0.005551619945351223</v>
      </c>
      <c r="M72" s="6">
        <f t="shared" si="14"/>
        <v>0.005160703573502477</v>
      </c>
      <c r="O72">
        <f t="shared" si="7"/>
        <v>40800</v>
      </c>
      <c r="P72">
        <f t="shared" si="15"/>
        <v>1813.3710732376358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10"/>
        <v>0</v>
      </c>
      <c r="F73" s="3"/>
      <c r="G73" s="4">
        <f t="shared" si="8"/>
        <v>1.2990884270525602</v>
      </c>
      <c r="H73" s="4">
        <f t="shared" si="11"/>
        <v>0.5114521366348662</v>
      </c>
      <c r="I73" s="5">
        <f t="shared" si="12"/>
        <v>1.0936296123639522</v>
      </c>
      <c r="J73" s="9">
        <f t="shared" si="13"/>
        <v>0.09362961236395217</v>
      </c>
      <c r="K73" s="7">
        <f t="shared" si="9"/>
        <v>0.7067878787878819</v>
      </c>
      <c r="L73" s="5">
        <f t="shared" si="6"/>
        <v>0.00566727869421275</v>
      </c>
      <c r="M73" s="6">
        <f t="shared" si="14"/>
        <v>0.006197903801510375</v>
      </c>
      <c r="O73">
        <f t="shared" si="7"/>
        <v>49000</v>
      </c>
      <c r="P73">
        <f t="shared" si="15"/>
        <v>5498.85036273658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80</v>
      </c>
      <c r="E74" s="42">
        <f t="shared" si="10"/>
        <v>0</v>
      </c>
      <c r="F74" s="3"/>
      <c r="G74" s="4">
        <f t="shared" si="8"/>
        <v>1.0392707416420481</v>
      </c>
      <c r="H74" s="4">
        <f t="shared" si="11"/>
        <v>0.409161709307893</v>
      </c>
      <c r="I74" s="5">
        <f t="shared" si="12"/>
        <v>0.8749036898911617</v>
      </c>
      <c r="J74" s="9">
        <f t="shared" si="13"/>
        <v>-0.12509631010883826</v>
      </c>
      <c r="K74" s="7">
        <f t="shared" si="9"/>
        <v>0.721212121212119</v>
      </c>
      <c r="L74" s="5">
        <f t="shared" si="6"/>
        <v>0.005782937443074192</v>
      </c>
      <c r="M74" s="6">
        <f t="shared" si="14"/>
        <v>0.005059513307355371</v>
      </c>
      <c r="O74">
        <f t="shared" si="7"/>
        <v>40000</v>
      </c>
      <c r="P74">
        <f t="shared" si="15"/>
        <v>4388.928201289204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90</v>
      </c>
      <c r="E75" s="42">
        <f t="shared" si="10"/>
        <v>0</v>
      </c>
      <c r="F75" s="3"/>
      <c r="G75" s="4">
        <f t="shared" si="8"/>
        <v>1.1691795843473043</v>
      </c>
      <c r="H75" s="4">
        <f t="shared" si="11"/>
        <v>0.46030692297137965</v>
      </c>
      <c r="I75" s="5">
        <f t="shared" si="12"/>
        <v>0.9842666511275571</v>
      </c>
      <c r="J75" s="9">
        <f t="shared" si="13"/>
        <v>-0.01573334887244293</v>
      </c>
      <c r="K75" s="7">
        <f t="shared" si="9"/>
        <v>0.7356363636363632</v>
      </c>
      <c r="L75" s="5">
        <f t="shared" si="6"/>
        <v>0.00589859619193569</v>
      </c>
      <c r="M75" s="6">
        <f t="shared" si="14"/>
        <v>0.0058057915201903025</v>
      </c>
      <c r="O75">
        <f t="shared" si="7"/>
        <v>45900</v>
      </c>
      <c r="P75">
        <f t="shared" si="15"/>
        <v>623.2932346850121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80</v>
      </c>
      <c r="E76" s="42">
        <f t="shared" si="10"/>
        <v>0</v>
      </c>
      <c r="F76" s="3"/>
      <c r="G76" s="4">
        <f t="shared" si="8"/>
        <v>1.0392707416420481</v>
      </c>
      <c r="H76" s="4">
        <f t="shared" si="11"/>
        <v>0.409161709307893</v>
      </c>
      <c r="I76" s="5">
        <f t="shared" si="12"/>
        <v>0.8749036898911617</v>
      </c>
      <c r="J76" s="9">
        <f t="shared" si="13"/>
        <v>-0.12509631010883826</v>
      </c>
      <c r="K76" s="7">
        <f t="shared" si="9"/>
        <v>0.7500606060606074</v>
      </c>
      <c r="L76" s="5">
        <f t="shared" si="6"/>
        <v>0.006014254940797189</v>
      </c>
      <c r="M76" s="6">
        <f t="shared" si="14"/>
        <v>0.005261893839649611</v>
      </c>
      <c r="O76">
        <f t="shared" si="7"/>
        <v>41600</v>
      </c>
      <c r="P76">
        <f t="shared" si="15"/>
        <v>4564.485329340772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105</v>
      </c>
      <c r="E77" s="42">
        <f t="shared" si="10"/>
        <v>0</v>
      </c>
      <c r="F77" s="3"/>
      <c r="G77" s="4">
        <f t="shared" si="8"/>
        <v>1.3640428484051883</v>
      </c>
      <c r="H77" s="4">
        <f t="shared" si="11"/>
        <v>0.5370247434666096</v>
      </c>
      <c r="I77" s="5">
        <f t="shared" si="12"/>
        <v>1.1483110929821498</v>
      </c>
      <c r="J77" s="9">
        <f t="shared" si="13"/>
        <v>0.14831109298214984</v>
      </c>
      <c r="K77" s="7">
        <f t="shared" si="9"/>
        <v>0.7644848484848481</v>
      </c>
      <c r="L77" s="5">
        <f t="shared" si="6"/>
        <v>0.006129913689658659</v>
      </c>
      <c r="M77" s="6">
        <f t="shared" si="14"/>
        <v>0.007039047888858178</v>
      </c>
      <c r="O77">
        <f t="shared" si="7"/>
        <v>55650</v>
      </c>
      <c r="P77">
        <f t="shared" si="15"/>
        <v>8597.736106633443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100</v>
      </c>
      <c r="E78" s="42">
        <f t="shared" si="10"/>
        <v>0</v>
      </c>
      <c r="F78" s="3"/>
      <c r="G78" s="4">
        <f t="shared" si="8"/>
        <v>1.2990884270525602</v>
      </c>
      <c r="H78" s="4">
        <f t="shared" si="11"/>
        <v>0.5114521366348662</v>
      </c>
      <c r="I78" s="5">
        <f t="shared" si="12"/>
        <v>1.0936296123639522</v>
      </c>
      <c r="J78" s="9">
        <f t="shared" si="13"/>
        <v>0.09362961236395217</v>
      </c>
      <c r="K78" s="7">
        <f t="shared" si="9"/>
        <v>0.7789090909090923</v>
      </c>
      <c r="L78" s="5">
        <f t="shared" si="6"/>
        <v>0.006245572438520158</v>
      </c>
      <c r="M78" s="6">
        <f t="shared" si="14"/>
        <v>0.006830342964929784</v>
      </c>
      <c r="O78">
        <f t="shared" si="7"/>
        <v>54000</v>
      </c>
      <c r="P78">
        <f t="shared" si="15"/>
        <v>6059.95754260766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100</v>
      </c>
      <c r="E79" s="42">
        <f t="shared" si="10"/>
        <v>0</v>
      </c>
      <c r="F79" s="3"/>
      <c r="G79" s="4">
        <f t="shared" si="8"/>
        <v>1.2990884270525602</v>
      </c>
      <c r="H79" s="4">
        <f t="shared" si="11"/>
        <v>0.5114521366348662</v>
      </c>
      <c r="I79" s="5">
        <f t="shared" si="12"/>
        <v>1.0936296123639522</v>
      </c>
      <c r="J79" s="9">
        <f t="shared" si="13"/>
        <v>0.09362961236395217</v>
      </c>
      <c r="K79" s="7">
        <f t="shared" si="9"/>
        <v>0.7933333333333294</v>
      </c>
      <c r="L79" s="5">
        <f t="shared" si="6"/>
        <v>0.006361231187381599</v>
      </c>
      <c r="M79" s="6">
        <f t="shared" si="14"/>
        <v>0.006956830797613622</v>
      </c>
      <c r="O79">
        <f t="shared" si="7"/>
        <v>55000</v>
      </c>
      <c r="P79">
        <f t="shared" si="15"/>
        <v>6172.1789785818755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95</v>
      </c>
      <c r="E80" s="42">
        <f t="shared" si="10"/>
        <v>0</v>
      </c>
      <c r="F80" s="3"/>
      <c r="G80" s="4">
        <f t="shared" si="8"/>
        <v>1.2341340056999321</v>
      </c>
      <c r="H80" s="4">
        <f t="shared" si="11"/>
        <v>0.4858795298031229</v>
      </c>
      <c r="I80" s="5">
        <f t="shared" si="12"/>
        <v>1.0389481317457545</v>
      </c>
      <c r="J80" s="9">
        <f t="shared" si="13"/>
        <v>0.03894813174575451</v>
      </c>
      <c r="K80" s="7">
        <f t="shared" si="9"/>
        <v>0.8077575757575772</v>
      </c>
      <c r="L80" s="5">
        <f t="shared" si="6"/>
        <v>0.006476889936243127</v>
      </c>
      <c r="M80" s="6">
        <f t="shared" si="14"/>
        <v>0.006729152698782675</v>
      </c>
      <c r="O80">
        <f t="shared" si="7"/>
        <v>53200</v>
      </c>
      <c r="P80">
        <f t="shared" si="15"/>
        <v>3484.4004145560916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0.9842666511275571</v>
      </c>
      <c r="J81" s="9">
        <f t="shared" si="13"/>
        <v>-0.01573334887244293</v>
      </c>
      <c r="K81" s="7">
        <f t="shared" si="9"/>
        <v>0.8221818181818179</v>
      </c>
      <c r="L81" s="5">
        <f t="shared" si="6"/>
        <v>0.0065925486851045965</v>
      </c>
      <c r="M81" s="6">
        <f t="shared" si="14"/>
        <v>0.006488825816683281</v>
      </c>
      <c r="O81">
        <f t="shared" si="7"/>
        <v>51300</v>
      </c>
      <c r="P81">
        <f t="shared" si="15"/>
        <v>696.6218505303075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95</v>
      </c>
      <c r="E82" s="42">
        <f t="shared" si="10"/>
        <v>0</v>
      </c>
      <c r="F82" s="3"/>
      <c r="G82" s="4">
        <f t="shared" si="8"/>
        <v>1.2341340056999321</v>
      </c>
      <c r="H82" s="4">
        <f t="shared" si="11"/>
        <v>0.4858795298031229</v>
      </c>
      <c r="I82" s="5">
        <f t="shared" si="12"/>
        <v>1.0389481317457545</v>
      </c>
      <c r="J82" s="9">
        <f t="shared" si="13"/>
        <v>0.03894813174575451</v>
      </c>
      <c r="K82" s="7">
        <f t="shared" si="9"/>
        <v>0.8366060606060621</v>
      </c>
      <c r="L82" s="5">
        <f t="shared" si="6"/>
        <v>0.006708207433966096</v>
      </c>
      <c r="M82" s="6">
        <f t="shared" si="14"/>
        <v>0.006969479580882057</v>
      </c>
      <c r="O82">
        <f t="shared" si="7"/>
        <v>55100</v>
      </c>
      <c r="P82">
        <f t="shared" si="15"/>
        <v>3608.8432865045233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10"/>
        <v>0</v>
      </c>
      <c r="F83" s="3"/>
      <c r="G83" s="4">
        <f t="shared" si="8"/>
        <v>1.2341340056999321</v>
      </c>
      <c r="H83" s="4">
        <f t="shared" si="11"/>
        <v>0.4858795298031229</v>
      </c>
      <c r="I83" s="5">
        <f t="shared" si="12"/>
        <v>1.0389481317457545</v>
      </c>
      <c r="J83" s="9">
        <f t="shared" si="13"/>
        <v>0.03894813174575451</v>
      </c>
      <c r="K83" s="7">
        <f t="shared" si="9"/>
        <v>0.8510303030303028</v>
      </c>
      <c r="L83" s="5">
        <f t="shared" si="6"/>
        <v>0.006823866182827566</v>
      </c>
      <c r="M83" s="6">
        <f t="shared" si="14"/>
        <v>0.007089643021931733</v>
      </c>
      <c r="O83">
        <f t="shared" si="7"/>
        <v>56050</v>
      </c>
      <c r="P83">
        <f t="shared" si="15"/>
        <v>3671.0647224787394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75</v>
      </c>
      <c r="E84" s="42">
        <f t="shared" si="10"/>
        <v>0</v>
      </c>
      <c r="F84" s="3"/>
      <c r="G84" s="4">
        <f t="shared" si="8"/>
        <v>0.9743163202894202</v>
      </c>
      <c r="H84" s="4">
        <f t="shared" si="11"/>
        <v>0.3835891024761497</v>
      </c>
      <c r="I84" s="5">
        <f t="shared" si="12"/>
        <v>0.8202222092729642</v>
      </c>
      <c r="J84" s="9">
        <f t="shared" si="13"/>
        <v>-0.1797777907270358</v>
      </c>
      <c r="K84" s="7">
        <f t="shared" si="9"/>
        <v>0.8654545454545435</v>
      </c>
      <c r="L84" s="5">
        <f t="shared" si="6"/>
        <v>0.006939524931689036</v>
      </c>
      <c r="M84" s="6">
        <f t="shared" si="14"/>
        <v>0.005691952470774797</v>
      </c>
      <c r="O84">
        <f t="shared" si="7"/>
        <v>45000</v>
      </c>
      <c r="P84">
        <f t="shared" si="15"/>
        <v>8266.713841547045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90</v>
      </c>
      <c r="E85" s="42">
        <f t="shared" si="10"/>
        <v>0</v>
      </c>
      <c r="F85" s="3"/>
      <c r="G85" s="4">
        <f t="shared" si="8"/>
        <v>1.1691795843473043</v>
      </c>
      <c r="H85" s="4">
        <f t="shared" si="11"/>
        <v>0.46030692297137965</v>
      </c>
      <c r="I85" s="5">
        <f t="shared" si="12"/>
        <v>0.9842666511275571</v>
      </c>
      <c r="J85" s="9">
        <f t="shared" si="13"/>
        <v>-0.01573334887244293</v>
      </c>
      <c r="K85" s="7">
        <f t="shared" si="9"/>
        <v>0.8798787878787877</v>
      </c>
      <c r="L85" s="5">
        <f t="shared" si="6"/>
        <v>0.007055183680550535</v>
      </c>
      <c r="M85" s="6">
        <f t="shared" si="14"/>
        <v>0.006944182014345267</v>
      </c>
      <c r="O85">
        <f t="shared" si="7"/>
        <v>54900</v>
      </c>
      <c r="P85">
        <f t="shared" si="15"/>
        <v>745.5075944271712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80</v>
      </c>
      <c r="E86" s="42">
        <f t="shared" si="10"/>
        <v>0</v>
      </c>
      <c r="F86" s="3"/>
      <c r="G86" s="4">
        <f t="shared" si="8"/>
        <v>1.0392707416420481</v>
      </c>
      <c r="H86" s="4">
        <f t="shared" si="11"/>
        <v>0.409161709307893</v>
      </c>
      <c r="I86" s="5">
        <f t="shared" si="12"/>
        <v>0.8749036898911617</v>
      </c>
      <c r="J86" s="9">
        <f t="shared" si="13"/>
        <v>-0.12509631010883826</v>
      </c>
      <c r="K86" s="7">
        <f t="shared" si="9"/>
        <v>0.8943030303030319</v>
      </c>
      <c r="L86" s="5">
        <f t="shared" si="6"/>
        <v>0.007170842429412033</v>
      </c>
      <c r="M86" s="6">
        <f t="shared" si="14"/>
        <v>0.00627379650112069</v>
      </c>
      <c r="O86">
        <f t="shared" si="7"/>
        <v>49600</v>
      </c>
      <c r="P86">
        <f t="shared" si="15"/>
        <v>5442.270969598613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1.0389481317457545</v>
      </c>
      <c r="J87" s="9">
        <f t="shared" si="13"/>
        <v>0.03894813174575451</v>
      </c>
      <c r="K87" s="7">
        <f t="shared" si="9"/>
        <v>0.9087272727272726</v>
      </c>
      <c r="L87" s="5">
        <f t="shared" si="6"/>
        <v>0.0072865011782735035</v>
      </c>
      <c r="M87" s="6">
        <f t="shared" si="14"/>
        <v>0.0075702967861304956</v>
      </c>
      <c r="O87">
        <f t="shared" si="7"/>
        <v>59850</v>
      </c>
      <c r="P87">
        <f t="shared" si="15"/>
        <v>3919.950466375603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1.0389481317457545</v>
      </c>
      <c r="J88" s="9">
        <f t="shared" si="13"/>
        <v>0.03894813174575451</v>
      </c>
      <c r="K88" s="7">
        <f t="shared" si="9"/>
        <v>0.9231515151515133</v>
      </c>
      <c r="L88" s="5">
        <f t="shared" si="6"/>
        <v>0.007402159927134973</v>
      </c>
      <c r="M88" s="6">
        <f t="shared" si="14"/>
        <v>0.007690460227180171</v>
      </c>
      <c r="O88">
        <f t="shared" si="7"/>
        <v>60800</v>
      </c>
      <c r="P88">
        <f t="shared" si="15"/>
        <v>3982.171902349819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1.0936296123639522</v>
      </c>
      <c r="J89" s="9">
        <f aca="true" t="shared" si="20" ref="J89:J120">IF(C89&gt;0,I89-1,0)</f>
        <v>0.09362961236395217</v>
      </c>
      <c r="K89" s="7">
        <f t="shared" si="9"/>
        <v>0.9375757575757575</v>
      </c>
      <c r="L89" s="5">
        <f t="shared" si="6"/>
        <v>0.007517818675996472</v>
      </c>
      <c r="M89" s="6">
        <f aca="true" t="shared" si="21" ref="M89:M120">L89*I89</f>
        <v>0.008221709124452503</v>
      </c>
      <c r="O89">
        <f t="shared" si="7"/>
        <v>65000</v>
      </c>
      <c r="P89">
        <f aca="true" t="shared" si="22" ref="P89:P120">C89*ABS(D89-O$207)</f>
        <v>7294.393338324035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1.0389481317457545</v>
      </c>
      <c r="J90" s="9">
        <f t="shared" si="20"/>
        <v>0.03894813174575451</v>
      </c>
      <c r="K90" s="7">
        <f t="shared" si="9"/>
        <v>0.9520000000000053</v>
      </c>
      <c r="L90" s="5">
        <f aca="true" t="shared" si="24" ref="L90:L153">(K90/K$206)</f>
        <v>0.007633477424857999</v>
      </c>
      <c r="M90" s="6">
        <f t="shared" si="21"/>
        <v>0.007930787109279611</v>
      </c>
      <c r="O90">
        <f aca="true" t="shared" si="25" ref="O90:O153">(D90+E90)*C90</f>
        <v>62700</v>
      </c>
      <c r="P90">
        <f t="shared" si="22"/>
        <v>4106.614774298251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90</v>
      </c>
      <c r="E91" s="42">
        <f t="shared" si="17"/>
        <v>0</v>
      </c>
      <c r="F91" s="3"/>
      <c r="G91" s="4">
        <f aca="true" t="shared" si="26" ref="G91:G154">(D91+E91)/$J$19</f>
        <v>1.1691795843473043</v>
      </c>
      <c r="H91" s="4">
        <f t="shared" si="18"/>
        <v>0.46030692297137965</v>
      </c>
      <c r="I91" s="5">
        <f t="shared" si="19"/>
        <v>0.9842666511275571</v>
      </c>
      <c r="J91" s="9">
        <f t="shared" si="20"/>
        <v>-0.01573334887244293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0.007749136173719412</v>
      </c>
      <c r="M91" s="6">
        <f t="shared" si="21"/>
        <v>0.007627216310838217</v>
      </c>
      <c r="O91">
        <f t="shared" si="25"/>
        <v>60300</v>
      </c>
      <c r="P91">
        <f t="shared" si="22"/>
        <v>818.8362102724668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80</v>
      </c>
      <c r="E92" s="42">
        <f t="shared" si="17"/>
        <v>0</v>
      </c>
      <c r="F92" s="3"/>
      <c r="G92" s="4">
        <f t="shared" si="26"/>
        <v>1.0392707416420481</v>
      </c>
      <c r="H92" s="4">
        <f t="shared" si="18"/>
        <v>0.409161709307893</v>
      </c>
      <c r="I92" s="5">
        <f t="shared" si="19"/>
        <v>0.8749036898911617</v>
      </c>
      <c r="J92" s="9">
        <f t="shared" si="20"/>
        <v>-0.12509631010883826</v>
      </c>
      <c r="K92" s="7">
        <f t="shared" si="27"/>
        <v>0.9808484848484866</v>
      </c>
      <c r="L92" s="5">
        <f t="shared" si="24"/>
        <v>0.00786479492258094</v>
      </c>
      <c r="M92" s="6">
        <f t="shared" si="21"/>
        <v>0.006880938098003339</v>
      </c>
      <c r="O92">
        <f t="shared" si="25"/>
        <v>54400</v>
      </c>
      <c r="P92">
        <f t="shared" si="22"/>
        <v>5968.942353753318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90</v>
      </c>
      <c r="E93" s="42">
        <f t="shared" si="17"/>
        <v>0</v>
      </c>
      <c r="F93" s="3"/>
      <c r="G93" s="4">
        <f t="shared" si="26"/>
        <v>1.1691795843473043</v>
      </c>
      <c r="H93" s="4">
        <f t="shared" si="18"/>
        <v>0.46030692297137965</v>
      </c>
      <c r="I93" s="5">
        <f t="shared" si="19"/>
        <v>0.9842666511275571</v>
      </c>
      <c r="J93" s="9">
        <f t="shared" si="20"/>
        <v>-0.01573334887244293</v>
      </c>
      <c r="K93" s="7">
        <f t="shared" si="27"/>
        <v>0.9952727272727273</v>
      </c>
      <c r="L93" s="5">
        <f t="shared" si="24"/>
        <v>0.00798045367144241</v>
      </c>
      <c r="M93" s="6">
        <f t="shared" si="21"/>
        <v>0.007854894409669239</v>
      </c>
      <c r="O93">
        <f t="shared" si="25"/>
        <v>62100</v>
      </c>
      <c r="P93">
        <f t="shared" si="22"/>
        <v>843.2790822208985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85</v>
      </c>
      <c r="E94" s="42">
        <f t="shared" si="17"/>
        <v>0</v>
      </c>
      <c r="F94" s="3"/>
      <c r="G94" s="4">
        <f t="shared" si="26"/>
        <v>1.1042251629946762</v>
      </c>
      <c r="H94" s="4">
        <f t="shared" si="18"/>
        <v>0.4347343161396363</v>
      </c>
      <c r="I94" s="5">
        <f t="shared" si="19"/>
        <v>0.9295851705093594</v>
      </c>
      <c r="J94" s="9">
        <f t="shared" si="20"/>
        <v>-0.0704148294906406</v>
      </c>
      <c r="K94" s="7">
        <f t="shared" si="27"/>
        <v>1.009696969696968</v>
      </c>
      <c r="L94" s="5">
        <f t="shared" si="24"/>
        <v>0.00809611242030388</v>
      </c>
      <c r="M94" s="6">
        <f t="shared" si="21"/>
        <v>0.007526026044691124</v>
      </c>
      <c r="O94">
        <f t="shared" si="25"/>
        <v>59500</v>
      </c>
      <c r="P94">
        <f t="shared" si="22"/>
        <v>2644.4994818048854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85</v>
      </c>
      <c r="E95" s="42">
        <f t="shared" si="17"/>
        <v>0</v>
      </c>
      <c r="F95" s="3"/>
      <c r="G95" s="4">
        <f t="shared" si="26"/>
        <v>1.1042251629946762</v>
      </c>
      <c r="H95" s="4">
        <f t="shared" si="18"/>
        <v>0.4347343161396363</v>
      </c>
      <c r="I95" s="5">
        <f t="shared" si="19"/>
        <v>0.9295851705093594</v>
      </c>
      <c r="J95" s="9">
        <f t="shared" si="20"/>
        <v>-0.0704148294906406</v>
      </c>
      <c r="K95" s="7">
        <f t="shared" si="27"/>
        <v>1.0241212121212087</v>
      </c>
      <c r="L95" s="5">
        <f t="shared" si="24"/>
        <v>0.00821177116916535</v>
      </c>
      <c r="M95" s="6">
        <f t="shared" si="21"/>
        <v>0.007633540702472413</v>
      </c>
      <c r="O95">
        <f t="shared" si="25"/>
        <v>60350</v>
      </c>
      <c r="P95">
        <f t="shared" si="22"/>
        <v>2682.2780458306697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0.9842666511275571</v>
      </c>
      <c r="J96" s="9">
        <f t="shared" si="20"/>
        <v>-0.01573334887244293</v>
      </c>
      <c r="K96" s="7">
        <f t="shared" si="27"/>
        <v>1.0385454545454564</v>
      </c>
      <c r="L96" s="5">
        <f t="shared" si="24"/>
        <v>0.008327429918026878</v>
      </c>
      <c r="M96" s="6">
        <f t="shared" si="21"/>
        <v>0.008196411557915742</v>
      </c>
      <c r="O96">
        <f t="shared" si="25"/>
        <v>64800</v>
      </c>
      <c r="P96">
        <f t="shared" si="22"/>
        <v>879.9433901435464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80</v>
      </c>
      <c r="E97" s="42">
        <f t="shared" si="17"/>
        <v>0</v>
      </c>
      <c r="F97" s="3"/>
      <c r="G97" s="4">
        <f t="shared" si="26"/>
        <v>1.0392707416420481</v>
      </c>
      <c r="H97" s="4">
        <f t="shared" si="18"/>
        <v>0.409161709307893</v>
      </c>
      <c r="I97" s="5">
        <f t="shared" si="19"/>
        <v>0.8749036898911617</v>
      </c>
      <c r="J97" s="9">
        <f t="shared" si="20"/>
        <v>-0.12509631010883826</v>
      </c>
      <c r="K97" s="7">
        <f t="shared" si="27"/>
        <v>1.052969696969697</v>
      </c>
      <c r="L97" s="5">
        <f t="shared" si="24"/>
        <v>0.008443088666888348</v>
      </c>
      <c r="M97" s="6">
        <f t="shared" si="21"/>
        <v>0.007386889428738865</v>
      </c>
      <c r="O97">
        <f t="shared" si="25"/>
        <v>58400</v>
      </c>
      <c r="P97">
        <f t="shared" si="22"/>
        <v>6407.8351738822375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90</v>
      </c>
      <c r="E98" s="42">
        <f t="shared" si="17"/>
        <v>0</v>
      </c>
      <c r="F98" s="3"/>
      <c r="G98" s="4">
        <f t="shared" si="26"/>
        <v>1.1691795843473043</v>
      </c>
      <c r="H98" s="4">
        <f t="shared" si="18"/>
        <v>0.46030692297137965</v>
      </c>
      <c r="I98" s="5">
        <f t="shared" si="19"/>
        <v>0.9842666511275571</v>
      </c>
      <c r="J98" s="9">
        <f t="shared" si="20"/>
        <v>-0.01573334887244293</v>
      </c>
      <c r="K98" s="7">
        <f t="shared" si="27"/>
        <v>1.067393939393945</v>
      </c>
      <c r="L98" s="5">
        <f t="shared" si="24"/>
        <v>0.008558747415749874</v>
      </c>
      <c r="M98" s="6">
        <f t="shared" si="21"/>
        <v>0.008424089656746762</v>
      </c>
      <c r="O98">
        <f t="shared" si="25"/>
        <v>66600</v>
      </c>
      <c r="P98">
        <f t="shared" si="22"/>
        <v>904.3862620919782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95</v>
      </c>
      <c r="E99" s="42">
        <f t="shared" si="17"/>
        <v>0</v>
      </c>
      <c r="F99" s="3"/>
      <c r="G99" s="4">
        <f t="shared" si="26"/>
        <v>1.2341340056999321</v>
      </c>
      <c r="H99" s="4">
        <f t="shared" si="18"/>
        <v>0.4858795298031229</v>
      </c>
      <c r="I99" s="5">
        <f t="shared" si="19"/>
        <v>1.0389481317457545</v>
      </c>
      <c r="J99" s="9">
        <f t="shared" si="20"/>
        <v>0.03894813174575451</v>
      </c>
      <c r="K99" s="7">
        <f t="shared" si="27"/>
        <v>1.0818181818181785</v>
      </c>
      <c r="L99" s="5">
        <f t="shared" si="24"/>
        <v>0.008674406164611287</v>
      </c>
      <c r="M99" s="6">
        <f t="shared" si="21"/>
        <v>0.009012258078726753</v>
      </c>
      <c r="O99">
        <f t="shared" si="25"/>
        <v>71250</v>
      </c>
      <c r="P99">
        <f t="shared" si="22"/>
        <v>4666.607698066194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75</v>
      </c>
      <c r="E100" s="42">
        <f aca="true" t="shared" si="28" ref="E100:E152">IF(AND(D100="",C100&lt;&gt;""),$J$16,0)</f>
        <v>0</v>
      </c>
      <c r="F100" s="3"/>
      <c r="G100" s="4">
        <f t="shared" si="26"/>
        <v>0.9743163202894202</v>
      </c>
      <c r="H100" s="4">
        <f t="shared" si="18"/>
        <v>0.3835891024761497</v>
      </c>
      <c r="I100" s="5">
        <f t="shared" si="19"/>
        <v>0.8202222092729642</v>
      </c>
      <c r="J100" s="9">
        <f t="shared" si="20"/>
        <v>-0.1797777907270358</v>
      </c>
      <c r="K100" s="7">
        <f t="shared" si="27"/>
        <v>1.0962424242424191</v>
      </c>
      <c r="L100" s="5">
        <f t="shared" si="24"/>
        <v>0.008790064913472758</v>
      </c>
      <c r="M100" s="6">
        <f t="shared" si="21"/>
        <v>0.007209806462981392</v>
      </c>
      <c r="O100">
        <f t="shared" si="25"/>
        <v>57000</v>
      </c>
      <c r="P100">
        <f t="shared" si="22"/>
        <v>10471.17086595959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90</v>
      </c>
      <c r="E101" s="42">
        <f t="shared" si="28"/>
        <v>0</v>
      </c>
      <c r="F101" s="3"/>
      <c r="G101" s="4">
        <f t="shared" si="26"/>
        <v>1.1691795843473043</v>
      </c>
      <c r="H101" s="4">
        <f t="shared" si="18"/>
        <v>0.46030692297137965</v>
      </c>
      <c r="I101" s="5">
        <f t="shared" si="19"/>
        <v>0.9842666511275571</v>
      </c>
      <c r="J101" s="9">
        <f t="shared" si="20"/>
        <v>-0.01573334887244293</v>
      </c>
      <c r="K101" s="7">
        <f t="shared" si="27"/>
        <v>1.110666666666674</v>
      </c>
      <c r="L101" s="5">
        <f t="shared" si="24"/>
        <v>0.008905723662334343</v>
      </c>
      <c r="M101" s="6">
        <f t="shared" si="21"/>
        <v>0.008765606804993267</v>
      </c>
      <c r="O101">
        <f t="shared" si="25"/>
        <v>69300</v>
      </c>
      <c r="P101">
        <f t="shared" si="22"/>
        <v>941.0505700146259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80</v>
      </c>
      <c r="E102" s="42">
        <f t="shared" si="28"/>
        <v>0</v>
      </c>
      <c r="F102" s="3"/>
      <c r="G102" s="4">
        <f t="shared" si="26"/>
        <v>1.0392707416420481</v>
      </c>
      <c r="H102" s="4">
        <f t="shared" si="18"/>
        <v>0.409161709307893</v>
      </c>
      <c r="I102" s="5">
        <f t="shared" si="19"/>
        <v>0.8749036898911617</v>
      </c>
      <c r="J102" s="9">
        <f t="shared" si="20"/>
        <v>-0.12509631010883826</v>
      </c>
      <c r="K102" s="7">
        <f t="shared" si="27"/>
        <v>1.1250909090909076</v>
      </c>
      <c r="L102" s="5">
        <f t="shared" si="24"/>
        <v>0.009021382411195756</v>
      </c>
      <c r="M102" s="6">
        <f t="shared" si="21"/>
        <v>0.007892840759474393</v>
      </c>
      <c r="O102">
        <f t="shared" si="25"/>
        <v>62400</v>
      </c>
      <c r="P102">
        <f t="shared" si="22"/>
        <v>6846.727994011158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85</v>
      </c>
      <c r="E103" s="42">
        <f t="shared" si="28"/>
        <v>0</v>
      </c>
      <c r="F103" s="3"/>
      <c r="G103" s="4">
        <f t="shared" si="26"/>
        <v>1.1042251629946762</v>
      </c>
      <c r="H103" s="4">
        <f t="shared" si="18"/>
        <v>0.4347343161396363</v>
      </c>
      <c r="I103" s="5">
        <f t="shared" si="19"/>
        <v>0.9295851705093594</v>
      </c>
      <c r="J103" s="9">
        <f t="shared" si="20"/>
        <v>-0.0704148294906406</v>
      </c>
      <c r="K103" s="7">
        <f t="shared" si="27"/>
        <v>1.1395151515151483</v>
      </c>
      <c r="L103" s="5">
        <f t="shared" si="24"/>
        <v>0.009137041160057225</v>
      </c>
      <c r="M103" s="6">
        <f t="shared" si="21"/>
        <v>0.008493657964722831</v>
      </c>
      <c r="O103">
        <f t="shared" si="25"/>
        <v>67150</v>
      </c>
      <c r="P103">
        <f t="shared" si="22"/>
        <v>2984.5065580369424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85</v>
      </c>
      <c r="E104" s="42">
        <f t="shared" si="28"/>
        <v>0</v>
      </c>
      <c r="F104" s="3"/>
      <c r="G104" s="4">
        <f t="shared" si="26"/>
        <v>1.1042251629946762</v>
      </c>
      <c r="H104" s="4">
        <f t="shared" si="18"/>
        <v>0.4347343161396363</v>
      </c>
      <c r="I104" s="5">
        <f t="shared" si="19"/>
        <v>0.9295851705093594</v>
      </c>
      <c r="J104" s="9">
        <f t="shared" si="20"/>
        <v>-0.0704148294906406</v>
      </c>
      <c r="K104" s="7">
        <f t="shared" si="27"/>
        <v>1.153939393939396</v>
      </c>
      <c r="L104" s="5">
        <f t="shared" si="24"/>
        <v>0.009252699908918752</v>
      </c>
      <c r="M104" s="6">
        <f t="shared" si="21"/>
        <v>0.008601172622504172</v>
      </c>
      <c r="O104">
        <f t="shared" si="25"/>
        <v>68000</v>
      </c>
      <c r="P104">
        <f t="shared" si="22"/>
        <v>3022.2851220627263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85</v>
      </c>
      <c r="E105" s="42">
        <f t="shared" si="28"/>
        <v>0</v>
      </c>
      <c r="F105" s="3"/>
      <c r="G105" s="4">
        <f t="shared" si="26"/>
        <v>1.1042251629946762</v>
      </c>
      <c r="H105" s="4">
        <f t="shared" si="18"/>
        <v>0.4347343161396363</v>
      </c>
      <c r="I105" s="5">
        <f t="shared" si="19"/>
        <v>0.9295851705093594</v>
      </c>
      <c r="J105" s="9">
        <f t="shared" si="20"/>
        <v>-0.0704148294906406</v>
      </c>
      <c r="K105" s="7">
        <f t="shared" si="27"/>
        <v>1.1683636363636367</v>
      </c>
      <c r="L105" s="5">
        <f t="shared" si="24"/>
        <v>0.009368358657780223</v>
      </c>
      <c r="M105" s="6">
        <f t="shared" si="21"/>
        <v>0.008708687280285461</v>
      </c>
      <c r="O105">
        <f t="shared" si="25"/>
        <v>68850</v>
      </c>
      <c r="P105">
        <f t="shared" si="22"/>
        <v>3060.06368608851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85</v>
      </c>
      <c r="E106" s="42">
        <f t="shared" si="28"/>
        <v>0</v>
      </c>
      <c r="F106" s="3"/>
      <c r="G106" s="4">
        <f t="shared" si="26"/>
        <v>1.1042251629946762</v>
      </c>
      <c r="H106" s="4">
        <f t="shared" si="18"/>
        <v>0.4347343161396363</v>
      </c>
      <c r="I106" s="5">
        <f t="shared" si="19"/>
        <v>0.9295851705093594</v>
      </c>
      <c r="J106" s="9">
        <f t="shared" si="20"/>
        <v>-0.0704148294906406</v>
      </c>
      <c r="K106" s="7">
        <f t="shared" si="27"/>
        <v>1.1827878787878774</v>
      </c>
      <c r="L106" s="5">
        <f t="shared" si="24"/>
        <v>0.009484017406641693</v>
      </c>
      <c r="M106" s="6">
        <f t="shared" si="21"/>
        <v>0.008816201938066752</v>
      </c>
      <c r="O106">
        <f t="shared" si="25"/>
        <v>69700</v>
      </c>
      <c r="P106">
        <f t="shared" si="22"/>
        <v>3097.8422501142945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80</v>
      </c>
      <c r="E107" s="42">
        <f t="shared" si="28"/>
        <v>0</v>
      </c>
      <c r="F107" s="3"/>
      <c r="G107" s="4">
        <f t="shared" si="26"/>
        <v>1.0392707416420481</v>
      </c>
      <c r="H107" s="4">
        <f t="shared" si="18"/>
        <v>0.409161709307893</v>
      </c>
      <c r="I107" s="5">
        <f t="shared" si="19"/>
        <v>0.8749036898911617</v>
      </c>
      <c r="J107" s="9">
        <f t="shared" si="20"/>
        <v>-0.12509631010883826</v>
      </c>
      <c r="K107" s="7">
        <f t="shared" si="27"/>
        <v>1.1972121212121252</v>
      </c>
      <c r="L107" s="5">
        <f t="shared" si="24"/>
        <v>0.00959967615550322</v>
      </c>
      <c r="M107" s="6">
        <f t="shared" si="21"/>
        <v>0.008398792090209968</v>
      </c>
      <c r="O107">
        <f t="shared" si="25"/>
        <v>66400</v>
      </c>
      <c r="P107">
        <f t="shared" si="22"/>
        <v>7285.620814140078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85</v>
      </c>
      <c r="E108" s="42">
        <f t="shared" si="28"/>
        <v>0</v>
      </c>
      <c r="F108" s="3"/>
      <c r="G108" s="4">
        <f t="shared" si="26"/>
        <v>1.1042251629946762</v>
      </c>
      <c r="H108" s="4">
        <f t="shared" si="18"/>
        <v>0.4347343161396363</v>
      </c>
      <c r="I108" s="5">
        <f t="shared" si="19"/>
        <v>0.9295851705093594</v>
      </c>
      <c r="J108" s="9">
        <f t="shared" si="20"/>
        <v>-0.0704148294906406</v>
      </c>
      <c r="K108" s="7">
        <f t="shared" si="27"/>
        <v>1.2116363636363587</v>
      </c>
      <c r="L108" s="5">
        <f t="shared" si="24"/>
        <v>0.009715334904364633</v>
      </c>
      <c r="M108" s="6">
        <f t="shared" si="21"/>
        <v>0.009031231253629328</v>
      </c>
      <c r="O108">
        <f t="shared" si="25"/>
        <v>71400</v>
      </c>
      <c r="P108">
        <f t="shared" si="22"/>
        <v>3173.399378165863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0.9295851705093594</v>
      </c>
      <c r="J109" s="9">
        <f t="shared" si="20"/>
        <v>-0.0704148294906406</v>
      </c>
      <c r="K109" s="7">
        <f t="shared" si="27"/>
        <v>1.2260606060606136</v>
      </c>
      <c r="L109" s="5">
        <f t="shared" si="24"/>
        <v>0.009830993653226218</v>
      </c>
      <c r="M109" s="6">
        <f t="shared" si="21"/>
        <v>0.009138745911410723</v>
      </c>
      <c r="O109">
        <f t="shared" si="25"/>
        <v>72250</v>
      </c>
      <c r="P109">
        <f t="shared" si="22"/>
        <v>3211.1779421916467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80</v>
      </c>
      <c r="E110" s="42">
        <f t="shared" si="28"/>
        <v>0</v>
      </c>
      <c r="F110" s="3"/>
      <c r="G110" s="4">
        <f t="shared" si="26"/>
        <v>1.0392707416420481</v>
      </c>
      <c r="H110" s="4">
        <f t="shared" si="18"/>
        <v>0.409161709307893</v>
      </c>
      <c r="I110" s="5">
        <f t="shared" si="19"/>
        <v>0.8749036898911617</v>
      </c>
      <c r="J110" s="9">
        <f t="shared" si="20"/>
        <v>-0.12509631010883826</v>
      </c>
      <c r="K110" s="7">
        <f t="shared" si="27"/>
        <v>1.2404848484848472</v>
      </c>
      <c r="L110" s="5">
        <f t="shared" si="24"/>
        <v>0.00994665240208763</v>
      </c>
      <c r="M110" s="6">
        <f t="shared" si="21"/>
        <v>0.008702362888651255</v>
      </c>
      <c r="O110">
        <f t="shared" si="25"/>
        <v>68800</v>
      </c>
      <c r="P110">
        <f t="shared" si="22"/>
        <v>7548.956506217431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80</v>
      </c>
      <c r="E111" s="42">
        <f t="shared" si="28"/>
        <v>0</v>
      </c>
      <c r="F111" s="3"/>
      <c r="G111" s="4">
        <f t="shared" si="26"/>
        <v>1.0392707416420481</v>
      </c>
      <c r="H111" s="4">
        <f t="shared" si="18"/>
        <v>0.409161709307893</v>
      </c>
      <c r="I111" s="5">
        <f t="shared" si="19"/>
        <v>0.8749036898911617</v>
      </c>
      <c r="J111" s="9">
        <f t="shared" si="20"/>
        <v>-0.12509631010883826</v>
      </c>
      <c r="K111" s="7">
        <f t="shared" si="27"/>
        <v>1.2549090909090879</v>
      </c>
      <c r="L111" s="5">
        <f t="shared" si="24"/>
        <v>0.010062311150949101</v>
      </c>
      <c r="M111" s="6">
        <f t="shared" si="21"/>
        <v>0.008803553154798352</v>
      </c>
      <c r="O111">
        <f t="shared" si="25"/>
        <v>69600</v>
      </c>
      <c r="P111">
        <f t="shared" si="22"/>
        <v>7636.735070243215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85</v>
      </c>
      <c r="E112" s="42">
        <f t="shared" si="28"/>
        <v>0</v>
      </c>
      <c r="F112" s="3"/>
      <c r="G112" s="4">
        <f t="shared" si="26"/>
        <v>1.1042251629946762</v>
      </c>
      <c r="H112" s="4">
        <f t="shared" si="18"/>
        <v>0.4347343161396363</v>
      </c>
      <c r="I112" s="5">
        <f t="shared" si="19"/>
        <v>0.9295851705093594</v>
      </c>
      <c r="J112" s="9">
        <f t="shared" si="20"/>
        <v>-0.0704148294906406</v>
      </c>
      <c r="K112" s="7">
        <f t="shared" si="27"/>
        <v>1.2693333333333356</v>
      </c>
      <c r="L112" s="5">
        <f t="shared" si="24"/>
        <v>0.010177969899810627</v>
      </c>
      <c r="M112" s="6">
        <f t="shared" si="21"/>
        <v>0.00946128988475459</v>
      </c>
      <c r="O112">
        <f t="shared" si="25"/>
        <v>74800</v>
      </c>
      <c r="P112">
        <f t="shared" si="22"/>
        <v>3324.513634268999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70</v>
      </c>
      <c r="E113" s="42">
        <f t="shared" si="28"/>
        <v>0</v>
      </c>
      <c r="F113" s="3"/>
      <c r="G113" s="4">
        <f t="shared" si="26"/>
        <v>0.9093618989367921</v>
      </c>
      <c r="H113" s="4">
        <f t="shared" si="18"/>
        <v>0.35801649564440635</v>
      </c>
      <c r="I113" s="5">
        <f t="shared" si="19"/>
        <v>0.7655407286547665</v>
      </c>
      <c r="J113" s="9">
        <f t="shared" si="20"/>
        <v>-0.23445927134523348</v>
      </c>
      <c r="K113" s="7">
        <f t="shared" si="27"/>
        <v>1.2837575757575763</v>
      </c>
      <c r="L113" s="5">
        <f t="shared" si="24"/>
        <v>0.010293628648672098</v>
      </c>
      <c r="M113" s="6">
        <f t="shared" si="21"/>
        <v>0.007880191976206017</v>
      </c>
      <c r="O113">
        <f t="shared" si="25"/>
        <v>62300</v>
      </c>
      <c r="P113">
        <f t="shared" si="22"/>
        <v>16712.292198294785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85</v>
      </c>
      <c r="E114" s="42">
        <f t="shared" si="28"/>
        <v>0</v>
      </c>
      <c r="F114" s="3"/>
      <c r="G114" s="4">
        <f t="shared" si="26"/>
        <v>1.1042251629946762</v>
      </c>
      <c r="H114" s="4">
        <f t="shared" si="18"/>
        <v>0.4347343161396363</v>
      </c>
      <c r="I114" s="5">
        <f t="shared" si="19"/>
        <v>0.9295851705093594</v>
      </c>
      <c r="J114" s="9">
        <f t="shared" si="20"/>
        <v>-0.0704148294906406</v>
      </c>
      <c r="K114" s="7">
        <f t="shared" si="27"/>
        <v>1.2981818181818099</v>
      </c>
      <c r="L114" s="5">
        <f t="shared" si="24"/>
        <v>0.010409287397533511</v>
      </c>
      <c r="M114" s="6">
        <f t="shared" si="21"/>
        <v>0.009676319200317115</v>
      </c>
      <c r="O114">
        <f t="shared" si="25"/>
        <v>76500</v>
      </c>
      <c r="P114">
        <f t="shared" si="22"/>
        <v>3400.070762320567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75</v>
      </c>
      <c r="E115" s="42">
        <f t="shared" si="28"/>
        <v>0</v>
      </c>
      <c r="F115" s="3"/>
      <c r="G115" s="4">
        <f t="shared" si="26"/>
        <v>0.9743163202894202</v>
      </c>
      <c r="H115" s="4">
        <f t="shared" si="18"/>
        <v>0.3835891024761497</v>
      </c>
      <c r="I115" s="5">
        <f t="shared" si="19"/>
        <v>0.8202222092729642</v>
      </c>
      <c r="J115" s="9">
        <f t="shared" si="20"/>
        <v>-0.1797777907270358</v>
      </c>
      <c r="K115" s="7">
        <f t="shared" si="27"/>
        <v>1.3126060606060648</v>
      </c>
      <c r="L115" s="5">
        <f t="shared" si="24"/>
        <v>0.010524946146395094</v>
      </c>
      <c r="M115" s="6">
        <f t="shared" si="21"/>
        <v>0.008632794580675155</v>
      </c>
      <c r="O115">
        <f t="shared" si="25"/>
        <v>68250</v>
      </c>
      <c r="P115">
        <f t="shared" si="22"/>
        <v>12537.849326346352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90</v>
      </c>
      <c r="E116" s="42">
        <f t="shared" si="28"/>
        <v>0</v>
      </c>
      <c r="F116" s="3"/>
      <c r="G116" s="4">
        <f t="shared" si="26"/>
        <v>1.1691795843473043</v>
      </c>
      <c r="H116" s="4">
        <f t="shared" si="18"/>
        <v>0.46030692297137965</v>
      </c>
      <c r="I116" s="5">
        <f t="shared" si="19"/>
        <v>0.9842666511275571</v>
      </c>
      <c r="J116" s="9">
        <f t="shared" si="20"/>
        <v>-0.01573334887244293</v>
      </c>
      <c r="K116" s="7">
        <f t="shared" si="27"/>
        <v>1.3270303030303054</v>
      </c>
      <c r="L116" s="5">
        <f t="shared" si="24"/>
        <v>0.010640604895256565</v>
      </c>
      <c r="M116" s="6">
        <f t="shared" si="21"/>
        <v>0.01047319254622567</v>
      </c>
      <c r="O116">
        <f t="shared" si="25"/>
        <v>82800</v>
      </c>
      <c r="P116">
        <f t="shared" si="22"/>
        <v>1124.3721096278648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80</v>
      </c>
      <c r="E117" s="42">
        <f t="shared" si="28"/>
        <v>0</v>
      </c>
      <c r="F117" s="3"/>
      <c r="G117" s="4">
        <f t="shared" si="26"/>
        <v>1.0392707416420481</v>
      </c>
      <c r="H117" s="4">
        <f t="shared" si="18"/>
        <v>0.409161709307893</v>
      </c>
      <c r="I117" s="5">
        <f t="shared" si="19"/>
        <v>0.8749036898911617</v>
      </c>
      <c r="J117" s="9">
        <f t="shared" si="20"/>
        <v>-0.12509631010883826</v>
      </c>
      <c r="K117" s="7">
        <f t="shared" si="27"/>
        <v>1.341454545454539</v>
      </c>
      <c r="L117" s="5">
        <f t="shared" si="24"/>
        <v>0.010756263644117978</v>
      </c>
      <c r="M117" s="6">
        <f t="shared" si="21"/>
        <v>0.009410694751680973</v>
      </c>
      <c r="O117">
        <f t="shared" si="25"/>
        <v>74400</v>
      </c>
      <c r="P117">
        <f t="shared" si="22"/>
        <v>8163.406454397919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75</v>
      </c>
      <c r="E118" s="42">
        <f t="shared" si="28"/>
        <v>0</v>
      </c>
      <c r="F118" s="3"/>
      <c r="G118" s="4">
        <f t="shared" si="26"/>
        <v>0.9743163202894202</v>
      </c>
      <c r="H118" s="4">
        <f t="shared" si="18"/>
        <v>0.3835891024761497</v>
      </c>
      <c r="I118" s="5">
        <f t="shared" si="19"/>
        <v>0.8202222092729642</v>
      </c>
      <c r="J118" s="9">
        <f t="shared" si="20"/>
        <v>-0.1797777907270358</v>
      </c>
      <c r="K118" s="7">
        <f t="shared" si="27"/>
        <v>1.3558787878787868</v>
      </c>
      <c r="L118" s="5">
        <f t="shared" si="24"/>
        <v>0.010871922392979506</v>
      </c>
      <c r="M118" s="6">
        <f t="shared" si="21"/>
        <v>0.008917392204213863</v>
      </c>
      <c r="O118">
        <f t="shared" si="25"/>
        <v>70500</v>
      </c>
      <c r="P118">
        <f t="shared" si="22"/>
        <v>12951.185018423703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80</v>
      </c>
      <c r="E119" s="42">
        <f t="shared" si="28"/>
        <v>0</v>
      </c>
      <c r="F119" s="3"/>
      <c r="G119" s="4">
        <f t="shared" si="26"/>
        <v>1.0392707416420481</v>
      </c>
      <c r="H119" s="4">
        <f t="shared" si="18"/>
        <v>0.409161709307893</v>
      </c>
      <c r="I119" s="5">
        <f t="shared" si="19"/>
        <v>0.8749036898911617</v>
      </c>
      <c r="J119" s="9">
        <f t="shared" si="20"/>
        <v>-0.12509631010883826</v>
      </c>
      <c r="K119" s="7">
        <f t="shared" si="27"/>
        <v>1.3703030303030346</v>
      </c>
      <c r="L119" s="5">
        <f t="shared" si="24"/>
        <v>0.010987581141841033</v>
      </c>
      <c r="M119" s="6">
        <f t="shared" si="21"/>
        <v>0.009613075283975264</v>
      </c>
      <c r="O119">
        <f t="shared" si="25"/>
        <v>76000</v>
      </c>
      <c r="P119">
        <f t="shared" si="22"/>
        <v>8338.963582449487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75</v>
      </c>
      <c r="E120" s="42">
        <f t="shared" si="28"/>
        <v>0</v>
      </c>
      <c r="F120" s="3"/>
      <c r="G120" s="4">
        <f t="shared" si="26"/>
        <v>0.9743163202894202</v>
      </c>
      <c r="H120" s="4">
        <f t="shared" si="18"/>
        <v>0.3835891024761497</v>
      </c>
      <c r="I120" s="5">
        <f t="shared" si="19"/>
        <v>0.8202222092729642</v>
      </c>
      <c r="J120" s="9">
        <f t="shared" si="20"/>
        <v>-0.1797777907270358</v>
      </c>
      <c r="K120" s="7">
        <f t="shared" si="27"/>
        <v>1.3847272727272752</v>
      </c>
      <c r="L120" s="5">
        <f t="shared" si="24"/>
        <v>0.011103239890702502</v>
      </c>
      <c r="M120" s="6">
        <f t="shared" si="21"/>
        <v>0.009107123953239711</v>
      </c>
      <c r="O120">
        <f t="shared" si="25"/>
        <v>72000</v>
      </c>
      <c r="P120">
        <f t="shared" si="22"/>
        <v>13226.742146475272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90</v>
      </c>
      <c r="E121" s="42">
        <f t="shared" si="28"/>
        <v>0</v>
      </c>
      <c r="F121" s="3"/>
      <c r="G121" s="4">
        <f t="shared" si="26"/>
        <v>1.1691795843473043</v>
      </c>
      <c r="H121" s="4">
        <f aca="true" t="shared" si="30" ref="H121:H152">G121/2.54</f>
        <v>0.46030692297137965</v>
      </c>
      <c r="I121" s="5">
        <f aca="true" t="shared" si="31" ref="I121:I152">(G121/$J$13)</f>
        <v>0.9842666511275571</v>
      </c>
      <c r="J121" s="9">
        <f aca="true" t="shared" si="32" ref="J121:J152">IF(C121&gt;0,I121-1,0)</f>
        <v>-0.01573334887244293</v>
      </c>
      <c r="K121" s="7">
        <f t="shared" si="27"/>
        <v>1.399151515151516</v>
      </c>
      <c r="L121" s="5">
        <f t="shared" si="24"/>
        <v>0.011218898639563973</v>
      </c>
      <c r="M121" s="6">
        <f aca="true" t="shared" si="33" ref="M121:M152">L121*I121</f>
        <v>0.011042387793303137</v>
      </c>
      <c r="O121">
        <f t="shared" si="25"/>
        <v>87300</v>
      </c>
      <c r="P121">
        <f aca="true" t="shared" si="34" ref="P121:P152">C121*ABS(D121-O$207)</f>
        <v>1185.4792894989444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75</v>
      </c>
      <c r="E122" s="42">
        <f t="shared" si="28"/>
        <v>0</v>
      </c>
      <c r="F122" s="3"/>
      <c r="G122" s="4">
        <f t="shared" si="26"/>
        <v>0.9743163202894202</v>
      </c>
      <c r="H122" s="4">
        <f t="shared" si="30"/>
        <v>0.3835891024761497</v>
      </c>
      <c r="I122" s="5">
        <f t="shared" si="31"/>
        <v>0.8202222092729642</v>
      </c>
      <c r="J122" s="9">
        <f t="shared" si="32"/>
        <v>-0.1797777907270358</v>
      </c>
      <c r="K122" s="7">
        <f t="shared" si="27"/>
        <v>1.4135757575757566</v>
      </c>
      <c r="L122" s="5">
        <f t="shared" si="24"/>
        <v>0.011334557388425443</v>
      </c>
      <c r="M122" s="6">
        <f t="shared" si="33"/>
        <v>0.009296855702265516</v>
      </c>
      <c r="O122">
        <f t="shared" si="25"/>
        <v>73500</v>
      </c>
      <c r="P122">
        <f t="shared" si="34"/>
        <v>13502.29927452684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85</v>
      </c>
      <c r="E123" s="42">
        <f t="shared" si="28"/>
        <v>0</v>
      </c>
      <c r="F123" s="3"/>
      <c r="G123" s="4">
        <f t="shared" si="26"/>
        <v>1.1042251629946762</v>
      </c>
      <c r="H123" s="4">
        <f t="shared" si="30"/>
        <v>0.4347343161396363</v>
      </c>
      <c r="I123" s="5">
        <f t="shared" si="31"/>
        <v>0.9295851705093594</v>
      </c>
      <c r="J123" s="9">
        <f t="shared" si="32"/>
        <v>-0.0704148294906406</v>
      </c>
      <c r="K123" s="7">
        <f t="shared" si="27"/>
        <v>1.4279999999999973</v>
      </c>
      <c r="L123" s="5">
        <f t="shared" si="24"/>
        <v>0.011450216137286914</v>
      </c>
      <c r="M123" s="6">
        <f t="shared" si="33"/>
        <v>0.010643951120348874</v>
      </c>
      <c r="O123">
        <f t="shared" si="25"/>
        <v>84150</v>
      </c>
      <c r="P123">
        <f t="shared" si="34"/>
        <v>3740.0778385526237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75</v>
      </c>
      <c r="E124" s="42">
        <f t="shared" si="28"/>
        <v>0</v>
      </c>
      <c r="F124" s="3"/>
      <c r="G124" s="4">
        <f t="shared" si="26"/>
        <v>0.9743163202894202</v>
      </c>
      <c r="H124" s="4">
        <f t="shared" si="30"/>
        <v>0.3835891024761497</v>
      </c>
      <c r="I124" s="5">
        <f t="shared" si="31"/>
        <v>0.8202222092729642</v>
      </c>
      <c r="J124" s="9">
        <f t="shared" si="32"/>
        <v>-0.1797777907270358</v>
      </c>
      <c r="K124" s="7">
        <f t="shared" si="27"/>
        <v>1.442424242424238</v>
      </c>
      <c r="L124" s="5">
        <f t="shared" si="24"/>
        <v>0.011565874886148384</v>
      </c>
      <c r="M124" s="6">
        <f t="shared" si="33"/>
        <v>0.009486587451291321</v>
      </c>
      <c r="O124">
        <f t="shared" si="25"/>
        <v>75000</v>
      </c>
      <c r="P124">
        <f t="shared" si="34"/>
        <v>13777.856402578407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80</v>
      </c>
      <c r="E125" s="42">
        <f t="shared" si="28"/>
        <v>0</v>
      </c>
      <c r="F125" s="3"/>
      <c r="G125" s="4">
        <f t="shared" si="26"/>
        <v>1.0392707416420481</v>
      </c>
      <c r="H125" s="4">
        <f t="shared" si="30"/>
        <v>0.409161709307893</v>
      </c>
      <c r="I125" s="5">
        <f t="shared" si="31"/>
        <v>0.8749036898911617</v>
      </c>
      <c r="J125" s="9">
        <f t="shared" si="32"/>
        <v>-0.12509631010883826</v>
      </c>
      <c r="K125" s="7">
        <f t="shared" si="27"/>
        <v>1.4568484848484928</v>
      </c>
      <c r="L125" s="5">
        <f t="shared" si="24"/>
        <v>0.011681533635009967</v>
      </c>
      <c r="M125" s="6">
        <f t="shared" si="33"/>
        <v>0.010220216880857936</v>
      </c>
      <c r="O125">
        <f t="shared" si="25"/>
        <v>80800</v>
      </c>
      <c r="P125">
        <f t="shared" si="34"/>
        <v>8865.634966604192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90</v>
      </c>
      <c r="E126" s="42">
        <f t="shared" si="28"/>
        <v>0</v>
      </c>
      <c r="F126" s="3"/>
      <c r="G126" s="4">
        <f t="shared" si="26"/>
        <v>1.1691795843473043</v>
      </c>
      <c r="H126" s="4">
        <f t="shared" si="30"/>
        <v>0.46030692297137965</v>
      </c>
      <c r="I126" s="5">
        <f t="shared" si="31"/>
        <v>0.9842666511275571</v>
      </c>
      <c r="J126" s="9">
        <f t="shared" si="32"/>
        <v>-0.01573334887244293</v>
      </c>
      <c r="K126" s="7">
        <f t="shared" si="27"/>
        <v>1.4712727272727193</v>
      </c>
      <c r="L126" s="5">
        <f t="shared" si="24"/>
        <v>0.011797192383871323</v>
      </c>
      <c r="M126" s="6">
        <f t="shared" si="33"/>
        <v>0.01161158304038055</v>
      </c>
      <c r="O126">
        <f t="shared" si="25"/>
        <v>91800</v>
      </c>
      <c r="P126">
        <f t="shared" si="34"/>
        <v>1246.5864693700241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85</v>
      </c>
      <c r="E127" s="42">
        <f t="shared" si="28"/>
        <v>0</v>
      </c>
      <c r="F127" s="3"/>
      <c r="G127" s="4">
        <f t="shared" si="26"/>
        <v>1.1042251629946762</v>
      </c>
      <c r="H127" s="4">
        <f t="shared" si="30"/>
        <v>0.4347343161396363</v>
      </c>
      <c r="I127" s="5">
        <f t="shared" si="31"/>
        <v>0.9295851705093594</v>
      </c>
      <c r="J127" s="9">
        <f t="shared" si="32"/>
        <v>-0.0704148294906406</v>
      </c>
      <c r="K127" s="7">
        <f t="shared" si="27"/>
        <v>1.4856969696969742</v>
      </c>
      <c r="L127" s="5">
        <f t="shared" si="24"/>
        <v>0.011912851132732908</v>
      </c>
      <c r="M127" s="6">
        <f t="shared" si="33"/>
        <v>0.011074009751474136</v>
      </c>
      <c r="O127">
        <f t="shared" si="25"/>
        <v>87550</v>
      </c>
      <c r="P127">
        <f t="shared" si="34"/>
        <v>3891.1920946557602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85</v>
      </c>
      <c r="E128" s="42">
        <f t="shared" si="28"/>
        <v>0</v>
      </c>
      <c r="F128" s="3"/>
      <c r="G128" s="4">
        <f t="shared" si="26"/>
        <v>1.1042251629946762</v>
      </c>
      <c r="H128" s="4">
        <f t="shared" si="30"/>
        <v>0.4347343161396363</v>
      </c>
      <c r="I128" s="5">
        <f t="shared" si="31"/>
        <v>0.9295851705093594</v>
      </c>
      <c r="J128" s="9">
        <f t="shared" si="32"/>
        <v>-0.0704148294906406</v>
      </c>
      <c r="K128" s="7">
        <f t="shared" si="27"/>
        <v>1.5001212121212149</v>
      </c>
      <c r="L128" s="5">
        <f t="shared" si="24"/>
        <v>0.012028509881594379</v>
      </c>
      <c r="M128" s="6">
        <f t="shared" si="33"/>
        <v>0.011181524409255425</v>
      </c>
      <c r="O128">
        <f t="shared" si="25"/>
        <v>88400</v>
      </c>
      <c r="P128">
        <f t="shared" si="34"/>
        <v>3928.970658681544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95</v>
      </c>
      <c r="E129" s="42">
        <f t="shared" si="28"/>
        <v>0</v>
      </c>
      <c r="F129" s="3"/>
      <c r="G129" s="4">
        <f t="shared" si="26"/>
        <v>1.2341340056999321</v>
      </c>
      <c r="H129" s="4">
        <f t="shared" si="30"/>
        <v>0.4858795298031229</v>
      </c>
      <c r="I129" s="5">
        <f t="shared" si="31"/>
        <v>1.0389481317457545</v>
      </c>
      <c r="J129" s="9">
        <f t="shared" si="32"/>
        <v>0.03894813174575451</v>
      </c>
      <c r="K129" s="7">
        <f t="shared" si="27"/>
        <v>1.5145454545454555</v>
      </c>
      <c r="L129" s="5">
        <f t="shared" si="24"/>
        <v>0.012144168630455848</v>
      </c>
      <c r="M129" s="6">
        <f t="shared" si="33"/>
        <v>0.012617161310217501</v>
      </c>
      <c r="O129">
        <f t="shared" si="25"/>
        <v>99750</v>
      </c>
      <c r="P129">
        <f t="shared" si="34"/>
        <v>6533.250777292672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85</v>
      </c>
      <c r="E130" s="42">
        <f t="shared" si="28"/>
        <v>0</v>
      </c>
      <c r="F130" s="3"/>
      <c r="G130" s="4">
        <f t="shared" si="26"/>
        <v>1.1042251629946762</v>
      </c>
      <c r="H130" s="4">
        <f t="shared" si="30"/>
        <v>0.4347343161396363</v>
      </c>
      <c r="I130" s="5">
        <f t="shared" si="31"/>
        <v>0.9295851705093594</v>
      </c>
      <c r="J130" s="9">
        <f t="shared" si="32"/>
        <v>-0.0704148294906406</v>
      </c>
      <c r="K130" s="7">
        <f t="shared" si="27"/>
        <v>1.5289696969696962</v>
      </c>
      <c r="L130" s="5">
        <f t="shared" si="24"/>
        <v>0.012259827379317318</v>
      </c>
      <c r="M130" s="6">
        <f t="shared" si="33"/>
        <v>0.011396553724818003</v>
      </c>
      <c r="O130">
        <f t="shared" si="25"/>
        <v>90100</v>
      </c>
      <c r="P130">
        <f t="shared" si="34"/>
        <v>4004.5277867331124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85</v>
      </c>
      <c r="E131" s="42">
        <f t="shared" si="28"/>
        <v>0</v>
      </c>
      <c r="F131" s="3"/>
      <c r="G131" s="4">
        <f t="shared" si="26"/>
        <v>1.1042251629946762</v>
      </c>
      <c r="H131" s="4">
        <f t="shared" si="30"/>
        <v>0.4347343161396363</v>
      </c>
      <c r="I131" s="5">
        <f t="shared" si="31"/>
        <v>0.9295851705093594</v>
      </c>
      <c r="J131" s="9">
        <f t="shared" si="32"/>
        <v>-0.0704148294906406</v>
      </c>
      <c r="K131" s="7">
        <f t="shared" si="27"/>
        <v>1.5433939393939369</v>
      </c>
      <c r="L131" s="5">
        <f t="shared" si="24"/>
        <v>0.012375486128178789</v>
      </c>
      <c r="M131" s="6">
        <f t="shared" si="33"/>
        <v>0.011504068382599292</v>
      </c>
      <c r="O131">
        <f t="shared" si="25"/>
        <v>90950</v>
      </c>
      <c r="P131">
        <f t="shared" si="34"/>
        <v>4042.3063507588963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100</v>
      </c>
      <c r="E132" s="42">
        <f t="shared" si="28"/>
        <v>0</v>
      </c>
      <c r="F132" s="3"/>
      <c r="G132" s="4">
        <f t="shared" si="26"/>
        <v>1.2990884270525602</v>
      </c>
      <c r="H132" s="4">
        <f t="shared" si="30"/>
        <v>0.5114521366348662</v>
      </c>
      <c r="I132" s="5">
        <f t="shared" si="31"/>
        <v>1.0936296123639522</v>
      </c>
      <c r="J132" s="9">
        <f t="shared" si="32"/>
        <v>0.09362961236395217</v>
      </c>
      <c r="K132" s="7">
        <f t="shared" si="27"/>
        <v>1.5578181818181775</v>
      </c>
      <c r="L132" s="5">
        <f t="shared" si="24"/>
        <v>0.012491144877040259</v>
      </c>
      <c r="M132" s="6">
        <f t="shared" si="33"/>
        <v>0.013660685929859506</v>
      </c>
      <c r="O132">
        <f t="shared" si="25"/>
        <v>108000</v>
      </c>
      <c r="P132">
        <f t="shared" si="34"/>
        <v>12119.91508521532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75</v>
      </c>
      <c r="E133" s="42">
        <f t="shared" si="28"/>
        <v>0</v>
      </c>
      <c r="F133" s="3"/>
      <c r="G133" s="4">
        <f t="shared" si="26"/>
        <v>0.9743163202894202</v>
      </c>
      <c r="H133" s="4">
        <f t="shared" si="30"/>
        <v>0.3835891024761497</v>
      </c>
      <c r="I133" s="5">
        <f t="shared" si="31"/>
        <v>0.8202222092729642</v>
      </c>
      <c r="J133" s="9">
        <f t="shared" si="32"/>
        <v>-0.1797777907270358</v>
      </c>
      <c r="K133" s="7">
        <f t="shared" si="27"/>
        <v>1.5722424242424324</v>
      </c>
      <c r="L133" s="5">
        <f t="shared" si="24"/>
        <v>0.012606803625901842</v>
      </c>
      <c r="M133" s="6">
        <f t="shared" si="33"/>
        <v>0.010340380321907625</v>
      </c>
      <c r="O133">
        <f t="shared" si="25"/>
        <v>81750</v>
      </c>
      <c r="P133">
        <f t="shared" si="34"/>
        <v>15017.863478810465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80</v>
      </c>
      <c r="E134" s="42">
        <f t="shared" si="28"/>
        <v>0</v>
      </c>
      <c r="F134" s="3"/>
      <c r="G134" s="4">
        <f t="shared" si="26"/>
        <v>1.0392707416420481</v>
      </c>
      <c r="H134" s="4">
        <f t="shared" si="30"/>
        <v>0.409161709307893</v>
      </c>
      <c r="I134" s="5">
        <f t="shared" si="31"/>
        <v>0.8749036898911617</v>
      </c>
      <c r="J134" s="9">
        <f t="shared" si="32"/>
        <v>-0.12509631010883826</v>
      </c>
      <c r="K134" s="7">
        <f t="shared" si="27"/>
        <v>1.586666666666673</v>
      </c>
      <c r="L134" s="5">
        <f t="shared" si="24"/>
        <v>0.012722462374763313</v>
      </c>
      <c r="M134" s="6">
        <f t="shared" si="33"/>
        <v>0.011130929276181895</v>
      </c>
      <c r="O134">
        <f t="shared" si="25"/>
        <v>88000</v>
      </c>
      <c r="P134">
        <f t="shared" si="34"/>
        <v>9655.642042836249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85</v>
      </c>
      <c r="E135" s="42">
        <f t="shared" si="28"/>
        <v>0</v>
      </c>
      <c r="F135" s="3"/>
      <c r="G135" s="4">
        <f t="shared" si="26"/>
        <v>1.1042251629946762</v>
      </c>
      <c r="H135" s="4">
        <f t="shared" si="30"/>
        <v>0.4347343161396363</v>
      </c>
      <c r="I135" s="5">
        <f t="shared" si="31"/>
        <v>0.9295851705093594</v>
      </c>
      <c r="J135" s="9">
        <f t="shared" si="32"/>
        <v>-0.0704148294906406</v>
      </c>
      <c r="K135" s="7">
        <f t="shared" si="27"/>
        <v>1.6010909090908996</v>
      </c>
      <c r="L135" s="5">
        <f t="shared" si="24"/>
        <v>0.012838121123624669</v>
      </c>
      <c r="M135" s="6">
        <f t="shared" si="33"/>
        <v>0.011934127013724446</v>
      </c>
      <c r="O135">
        <f t="shared" si="25"/>
        <v>94350</v>
      </c>
      <c r="P135">
        <f t="shared" si="34"/>
        <v>4193.420606862032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70</v>
      </c>
      <c r="E136" s="42">
        <f t="shared" si="28"/>
        <v>0</v>
      </c>
      <c r="F136" s="3" t="s">
        <v>49</v>
      </c>
      <c r="G136" s="4">
        <f t="shared" si="26"/>
        <v>0.9093618989367921</v>
      </c>
      <c r="H136" s="4">
        <f t="shared" si="30"/>
        <v>0.35801649564440635</v>
      </c>
      <c r="I136" s="5">
        <f t="shared" si="31"/>
        <v>0.7655407286547665</v>
      </c>
      <c r="J136" s="9">
        <f t="shared" si="32"/>
        <v>-0.23445927134523348</v>
      </c>
      <c r="K136" s="7">
        <f t="shared" si="27"/>
        <v>1.6155151515151545</v>
      </c>
      <c r="L136" s="5">
        <f t="shared" si="24"/>
        <v>0.012953779872486254</v>
      </c>
      <c r="M136" s="6">
        <f t="shared" si="33"/>
        <v>0.009916646082416575</v>
      </c>
      <c r="O136">
        <f t="shared" si="25"/>
        <v>78400</v>
      </c>
      <c r="P136">
        <f t="shared" si="34"/>
        <v>21031.199170887816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80</v>
      </c>
      <c r="E137" s="42">
        <f t="shared" si="28"/>
        <v>0</v>
      </c>
      <c r="F137" s="3"/>
      <c r="G137" s="4">
        <f t="shared" si="26"/>
        <v>1.0392707416420481</v>
      </c>
      <c r="H137" s="4">
        <f t="shared" si="30"/>
        <v>0.409161709307893</v>
      </c>
      <c r="I137" s="5">
        <f t="shared" si="31"/>
        <v>0.8749036898911617</v>
      </c>
      <c r="J137" s="9">
        <f t="shared" si="32"/>
        <v>-0.12509631010883826</v>
      </c>
      <c r="K137" s="7">
        <f t="shared" si="27"/>
        <v>1.6299393939393951</v>
      </c>
      <c r="L137" s="5">
        <f t="shared" si="24"/>
        <v>0.013069438621347724</v>
      </c>
      <c r="M137" s="6">
        <f t="shared" si="33"/>
        <v>0.011434500074623181</v>
      </c>
      <c r="O137">
        <f t="shared" si="25"/>
        <v>90400</v>
      </c>
      <c r="P137">
        <f t="shared" si="34"/>
        <v>9918.9777349136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75</v>
      </c>
      <c r="E138" s="42">
        <f t="shared" si="28"/>
        <v>0</v>
      </c>
      <c r="F138" s="3"/>
      <c r="G138" s="4">
        <f t="shared" si="26"/>
        <v>0.9743163202894202</v>
      </c>
      <c r="H138" s="4">
        <f t="shared" si="30"/>
        <v>0.3835891024761497</v>
      </c>
      <c r="I138" s="5">
        <f t="shared" si="31"/>
        <v>0.8202222092729642</v>
      </c>
      <c r="J138" s="9">
        <f t="shared" si="32"/>
        <v>-0.1797777907270358</v>
      </c>
      <c r="K138" s="7">
        <f t="shared" si="27"/>
        <v>1.6443636363636358</v>
      </c>
      <c r="L138" s="5">
        <f t="shared" si="24"/>
        <v>0.013185097370209193</v>
      </c>
      <c r="M138" s="6">
        <f t="shared" si="33"/>
        <v>0.010814709694472135</v>
      </c>
      <c r="O138">
        <f t="shared" si="25"/>
        <v>85500</v>
      </c>
      <c r="P138">
        <f t="shared" si="34"/>
        <v>15706.756298939385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95</v>
      </c>
      <c r="E139" s="42">
        <f t="shared" si="28"/>
        <v>0</v>
      </c>
      <c r="F139" s="3"/>
      <c r="G139" s="4">
        <f t="shared" si="26"/>
        <v>1.2341340056999321</v>
      </c>
      <c r="H139" s="4">
        <f t="shared" si="30"/>
        <v>0.4858795298031229</v>
      </c>
      <c r="I139" s="5">
        <f t="shared" si="31"/>
        <v>1.0389481317457545</v>
      </c>
      <c r="J139" s="9">
        <f t="shared" si="32"/>
        <v>0.03894813174575451</v>
      </c>
      <c r="K139" s="7">
        <f t="shared" si="27"/>
        <v>1.6587878787878765</v>
      </c>
      <c r="L139" s="5">
        <f t="shared" si="24"/>
        <v>0.013300756119070663</v>
      </c>
      <c r="M139" s="6">
        <f t="shared" si="33"/>
        <v>0.013818795720714379</v>
      </c>
      <c r="O139">
        <f t="shared" si="25"/>
        <v>109250</v>
      </c>
      <c r="P139">
        <f t="shared" si="34"/>
        <v>7155.465137034831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80</v>
      </c>
      <c r="E140" s="42">
        <f t="shared" si="28"/>
        <v>0</v>
      </c>
      <c r="F140" s="3"/>
      <c r="G140" s="4">
        <f t="shared" si="26"/>
        <v>1.0392707416420481</v>
      </c>
      <c r="H140" s="4">
        <f t="shared" si="30"/>
        <v>0.409161709307893</v>
      </c>
      <c r="I140" s="5">
        <f t="shared" si="31"/>
        <v>0.8749036898911617</v>
      </c>
      <c r="J140" s="9">
        <f t="shared" si="32"/>
        <v>-0.12509631010883826</v>
      </c>
      <c r="K140" s="7">
        <f t="shared" si="27"/>
        <v>1.6732121212121172</v>
      </c>
      <c r="L140" s="5">
        <f t="shared" si="24"/>
        <v>0.013416414867932134</v>
      </c>
      <c r="M140" s="6">
        <f t="shared" si="33"/>
        <v>0.011738070873064468</v>
      </c>
      <c r="O140">
        <f t="shared" si="25"/>
        <v>92800</v>
      </c>
      <c r="P140">
        <f t="shared" si="34"/>
        <v>10182.313426990953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100</v>
      </c>
      <c r="E141" s="42">
        <f t="shared" si="28"/>
        <v>0</v>
      </c>
      <c r="F141" s="3"/>
      <c r="G141" s="4">
        <f t="shared" si="26"/>
        <v>1.2990884270525602</v>
      </c>
      <c r="H141" s="4">
        <f t="shared" si="30"/>
        <v>0.5114521366348662</v>
      </c>
      <c r="I141" s="5">
        <f t="shared" si="31"/>
        <v>1.0936296123639522</v>
      </c>
      <c r="J141" s="9">
        <f t="shared" si="32"/>
        <v>0.09362961236395217</v>
      </c>
      <c r="K141" s="7">
        <f t="shared" si="27"/>
        <v>1.687636363636372</v>
      </c>
      <c r="L141" s="5">
        <f t="shared" si="24"/>
        <v>0.013532073616793719</v>
      </c>
      <c r="M141" s="6">
        <f t="shared" si="33"/>
        <v>0.01479907642401458</v>
      </c>
      <c r="O141">
        <f t="shared" si="25"/>
        <v>117000</v>
      </c>
      <c r="P141">
        <f t="shared" si="34"/>
        <v>13129.908008983262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80</v>
      </c>
      <c r="E142" s="42">
        <f t="shared" si="28"/>
        <v>0</v>
      </c>
      <c r="F142" s="3"/>
      <c r="G142" s="4">
        <f t="shared" si="26"/>
        <v>1.0392707416420481</v>
      </c>
      <c r="H142" s="4">
        <f t="shared" si="30"/>
        <v>0.409161709307893</v>
      </c>
      <c r="I142" s="5">
        <f t="shared" si="31"/>
        <v>0.8749036898911617</v>
      </c>
      <c r="J142" s="9">
        <f t="shared" si="32"/>
        <v>-0.12509631010883826</v>
      </c>
      <c r="K142" s="7">
        <f t="shared" si="27"/>
        <v>1.7020606060605985</v>
      </c>
      <c r="L142" s="5">
        <f t="shared" si="24"/>
        <v>0.013647732365655075</v>
      </c>
      <c r="M142" s="6">
        <f t="shared" si="33"/>
        <v>0.01194045140535866</v>
      </c>
      <c r="O142">
        <f t="shared" si="25"/>
        <v>94400</v>
      </c>
      <c r="P142">
        <f t="shared" si="34"/>
        <v>10357.870555042522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110</v>
      </c>
      <c r="E143" s="42">
        <f t="shared" si="28"/>
        <v>0</v>
      </c>
      <c r="F143" s="3"/>
      <c r="G143" s="4">
        <f t="shared" si="26"/>
        <v>1.4289972697578162</v>
      </c>
      <c r="H143" s="4">
        <f t="shared" si="30"/>
        <v>0.5625973502983528</v>
      </c>
      <c r="I143" s="5">
        <f t="shared" si="31"/>
        <v>1.2029925736003473</v>
      </c>
      <c r="J143" s="9">
        <f t="shared" si="32"/>
        <v>0.20299257360034728</v>
      </c>
      <c r="K143" s="7">
        <f t="shared" si="27"/>
        <v>1.7164848484848534</v>
      </c>
      <c r="L143" s="5">
        <f t="shared" si="24"/>
        <v>0.013763391114516658</v>
      </c>
      <c r="M143" s="6">
        <f t="shared" si="33"/>
        <v>0.016557257298320548</v>
      </c>
      <c r="O143">
        <f t="shared" si="25"/>
        <v>130900</v>
      </c>
      <c r="P143">
        <f t="shared" si="34"/>
        <v>25254.350880931695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65</v>
      </c>
      <c r="E144" s="42">
        <f t="shared" si="28"/>
        <v>0</v>
      </c>
      <c r="F144" s="3"/>
      <c r="G144" s="4">
        <f t="shared" si="26"/>
        <v>0.8444074775841641</v>
      </c>
      <c r="H144" s="4">
        <f t="shared" si="30"/>
        <v>0.332443888812663</v>
      </c>
      <c r="I144" s="5">
        <f t="shared" si="31"/>
        <v>0.7108592480365689</v>
      </c>
      <c r="J144" s="9">
        <f t="shared" si="32"/>
        <v>-0.28914075196343114</v>
      </c>
      <c r="K144" s="7">
        <f t="shared" si="27"/>
        <v>1.730909090909094</v>
      </c>
      <c r="L144" s="5">
        <f t="shared" si="24"/>
        <v>0.013879049863378129</v>
      </c>
      <c r="M144" s="6">
        <f t="shared" si="33"/>
        <v>0.00986605094934302</v>
      </c>
      <c r="O144">
        <f t="shared" si="25"/>
        <v>78000</v>
      </c>
      <c r="P144">
        <f t="shared" si="34"/>
        <v>28533.42768309409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95</v>
      </c>
      <c r="E145" s="42">
        <f t="shared" si="28"/>
        <v>0</v>
      </c>
      <c r="F145" s="3"/>
      <c r="G145" s="4">
        <f t="shared" si="26"/>
        <v>1.2341340056999321</v>
      </c>
      <c r="H145" s="4">
        <f t="shared" si="30"/>
        <v>0.4858795298031229</v>
      </c>
      <c r="I145" s="5">
        <f t="shared" si="31"/>
        <v>1.0389481317457545</v>
      </c>
      <c r="J145" s="9">
        <f t="shared" si="32"/>
        <v>0.03894813174575451</v>
      </c>
      <c r="K145" s="7">
        <f t="shared" si="27"/>
        <v>1.7453333333333205</v>
      </c>
      <c r="L145" s="5">
        <f t="shared" si="24"/>
        <v>0.013994708612239485</v>
      </c>
      <c r="M145" s="6">
        <f t="shared" si="33"/>
        <v>0.014539776367012433</v>
      </c>
      <c r="O145">
        <f t="shared" si="25"/>
        <v>114950</v>
      </c>
      <c r="P145">
        <f t="shared" si="34"/>
        <v>7528.793752880127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95</v>
      </c>
      <c r="E146" s="42">
        <f t="shared" si="28"/>
        <v>0</v>
      </c>
      <c r="F146" s="3"/>
      <c r="G146" s="4">
        <f t="shared" si="26"/>
        <v>1.2341340056999321</v>
      </c>
      <c r="H146" s="4">
        <f t="shared" si="30"/>
        <v>0.4858795298031229</v>
      </c>
      <c r="I146" s="5">
        <f t="shared" si="31"/>
        <v>1.0389481317457545</v>
      </c>
      <c r="J146" s="9">
        <f t="shared" si="32"/>
        <v>0.03894813174575451</v>
      </c>
      <c r="K146" s="7">
        <f t="shared" si="27"/>
        <v>1.7597575757575896</v>
      </c>
      <c r="L146" s="5">
        <f t="shared" si="24"/>
        <v>0.014110367361101182</v>
      </c>
      <c r="M146" s="6">
        <f t="shared" si="33"/>
        <v>0.014659939808062345</v>
      </c>
      <c r="O146">
        <f t="shared" si="25"/>
        <v>115900</v>
      </c>
      <c r="P146">
        <f t="shared" si="34"/>
        <v>7591.015188854342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30"/>
        <v>0.6137425639618395</v>
      </c>
      <c r="I147" s="5">
        <f t="shared" si="31"/>
        <v>1.3123555348367426</v>
      </c>
      <c r="J147" s="9">
        <f t="shared" si="32"/>
        <v>0.3123555348367426</v>
      </c>
      <c r="K147" s="7">
        <f t="shared" si="27"/>
        <v>1.774181818181816</v>
      </c>
      <c r="L147" s="5">
        <f t="shared" si="24"/>
        <v>0.014226026109962538</v>
      </c>
      <c r="M147" s="6">
        <f t="shared" si="33"/>
        <v>0.01866960410414135</v>
      </c>
      <c r="O147">
        <f t="shared" si="25"/>
        <v>147600</v>
      </c>
      <c r="P147">
        <f t="shared" si="34"/>
        <v>38403.23662482856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120</v>
      </c>
      <c r="E148" s="42">
        <f t="shared" si="28"/>
        <v>0</v>
      </c>
      <c r="F148" s="3"/>
      <c r="G148" s="4">
        <f t="shared" si="26"/>
        <v>1.5589061124630723</v>
      </c>
      <c r="H148" s="4">
        <f t="shared" si="30"/>
        <v>0.6137425639618395</v>
      </c>
      <c r="I148" s="5">
        <f t="shared" si="31"/>
        <v>1.3123555348367426</v>
      </c>
      <c r="J148" s="9">
        <f t="shared" si="32"/>
        <v>0.3123555348367426</v>
      </c>
      <c r="K148" s="7">
        <f t="shared" si="27"/>
        <v>1.7886060606060568</v>
      </c>
      <c r="L148" s="5">
        <f t="shared" si="24"/>
        <v>0.014341684858824009</v>
      </c>
      <c r="M148" s="6">
        <f t="shared" si="33"/>
        <v>0.018821389503361995</v>
      </c>
      <c r="O148">
        <f t="shared" si="25"/>
        <v>148800</v>
      </c>
      <c r="P148">
        <f t="shared" si="34"/>
        <v>38715.458060802775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95</v>
      </c>
      <c r="E149" s="42">
        <f t="shared" si="28"/>
        <v>0</v>
      </c>
      <c r="F149" s="3"/>
      <c r="G149" s="4">
        <f t="shared" si="26"/>
        <v>1.2341340056999321</v>
      </c>
      <c r="H149" s="4">
        <f t="shared" si="30"/>
        <v>0.4858795298031229</v>
      </c>
      <c r="I149" s="5">
        <f t="shared" si="31"/>
        <v>1.0389481317457545</v>
      </c>
      <c r="J149" s="9">
        <f t="shared" si="32"/>
        <v>0.03894813174575451</v>
      </c>
      <c r="K149" s="7">
        <f t="shared" si="27"/>
        <v>1.8030303030302974</v>
      </c>
      <c r="L149" s="5">
        <f t="shared" si="24"/>
        <v>0.01445734360768548</v>
      </c>
      <c r="M149" s="6">
        <f t="shared" si="33"/>
        <v>0.015020430131211255</v>
      </c>
      <c r="O149">
        <f t="shared" si="25"/>
        <v>118750</v>
      </c>
      <c r="P149">
        <f t="shared" si="34"/>
        <v>7777.67949677699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135</v>
      </c>
      <c r="E150" s="42">
        <f t="shared" si="28"/>
        <v>0</v>
      </c>
      <c r="F150" s="3"/>
      <c r="G150" s="4">
        <f t="shared" si="26"/>
        <v>1.7537693765209563</v>
      </c>
      <c r="H150" s="4">
        <f t="shared" si="30"/>
        <v>0.6904603844570694</v>
      </c>
      <c r="I150" s="5">
        <f t="shared" si="31"/>
        <v>1.4763999766913354</v>
      </c>
      <c r="J150" s="9">
        <f t="shared" si="32"/>
        <v>0.4763999766913354</v>
      </c>
      <c r="K150" s="7">
        <f t="shared" si="27"/>
        <v>1.8174545454545523</v>
      </c>
      <c r="L150" s="5">
        <f t="shared" si="24"/>
        <v>0.014573002356547064</v>
      </c>
      <c r="M150" s="6">
        <f t="shared" si="33"/>
        <v>0.021515580339528863</v>
      </c>
      <c r="O150">
        <f t="shared" si="25"/>
        <v>170100</v>
      </c>
      <c r="P150">
        <f t="shared" si="34"/>
        <v>58239.9009327512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90</v>
      </c>
      <c r="E151" s="42">
        <f t="shared" si="28"/>
        <v>0</v>
      </c>
      <c r="F151" s="3"/>
      <c r="G151" s="4">
        <f t="shared" si="26"/>
        <v>1.1691795843473043</v>
      </c>
      <c r="H151" s="4">
        <f t="shared" si="30"/>
        <v>0.46030692297137965</v>
      </c>
      <c r="I151" s="5">
        <f t="shared" si="31"/>
        <v>0.9842666511275571</v>
      </c>
      <c r="J151" s="9">
        <f t="shared" si="32"/>
        <v>-0.01573334887244293</v>
      </c>
      <c r="K151" s="7">
        <f t="shared" si="27"/>
        <v>1.8318787878787788</v>
      </c>
      <c r="L151" s="5">
        <f t="shared" si="24"/>
        <v>0.01468866110540842</v>
      </c>
      <c r="M151" s="6">
        <f t="shared" si="33"/>
        <v>0.014457559275767947</v>
      </c>
      <c r="O151">
        <f t="shared" si="25"/>
        <v>114300</v>
      </c>
      <c r="P151">
        <f t="shared" si="34"/>
        <v>1552.1223687254221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85</v>
      </c>
      <c r="E152" s="42">
        <f t="shared" si="28"/>
        <v>0</v>
      </c>
      <c r="F152" s="3"/>
      <c r="G152" s="4">
        <f t="shared" si="26"/>
        <v>1.1042251629946762</v>
      </c>
      <c r="H152" s="4">
        <f t="shared" si="30"/>
        <v>0.4347343161396363</v>
      </c>
      <c r="I152" s="5">
        <f t="shared" si="31"/>
        <v>0.9295851705093594</v>
      </c>
      <c r="J152" s="9">
        <f t="shared" si="32"/>
        <v>-0.0704148294906406</v>
      </c>
      <c r="K152" s="7">
        <f t="shared" si="27"/>
        <v>1.8463030303030337</v>
      </c>
      <c r="L152" s="5">
        <f t="shared" si="24"/>
        <v>0.014804319854270004</v>
      </c>
      <c r="M152" s="6">
        <f t="shared" si="33"/>
        <v>0.013761876196006675</v>
      </c>
      <c r="O152">
        <f t="shared" si="25"/>
        <v>108800</v>
      </c>
      <c r="P152">
        <f t="shared" si="34"/>
        <v>4835.656195300362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65</v>
      </c>
      <c r="E153" s="42">
        <f aca="true" t="shared" si="36" ref="E153:E204">IF(AND(D153="",C153&lt;&gt;""),$J$16,0)</f>
        <v>0</v>
      </c>
      <c r="F153" s="3"/>
      <c r="G153" s="4">
        <f t="shared" si="26"/>
        <v>0.8444074775841641</v>
      </c>
      <c r="H153" s="4">
        <f aca="true" t="shared" si="37" ref="H153:H204">G153/2.54</f>
        <v>0.332443888812663</v>
      </c>
      <c r="I153" s="5">
        <f>(G153/$J$13)</f>
        <v>0.7108592480365689</v>
      </c>
      <c r="J153" s="9">
        <f aca="true" t="shared" si="38" ref="J153:J184">IF(C153&gt;0,I153-1,0)</f>
        <v>-0.28914075196343114</v>
      </c>
      <c r="K153" s="7">
        <f t="shared" si="27"/>
        <v>1.8607272727272886</v>
      </c>
      <c r="L153" s="5">
        <f t="shared" si="24"/>
        <v>0.014919978603131588</v>
      </c>
      <c r="M153" s="6">
        <f aca="true" t="shared" si="39" ref="M153:M184">L153*I153</f>
        <v>0.010606004770543818</v>
      </c>
      <c r="O153">
        <f t="shared" si="25"/>
        <v>83850</v>
      </c>
      <c r="P153">
        <f aca="true" t="shared" si="40" ref="P153:P184">C153*ABS(D153-O$207)</f>
        <v>30673.434759326145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85</v>
      </c>
      <c r="E154" s="42">
        <f t="shared" si="36"/>
        <v>0</v>
      </c>
      <c r="F154" s="3"/>
      <c r="G154" s="4">
        <f t="shared" si="26"/>
        <v>1.1042251629946762</v>
      </c>
      <c r="H154" s="4">
        <f t="shared" si="37"/>
        <v>0.4347343161396363</v>
      </c>
      <c r="I154" s="5">
        <f>(G154/$J$13)</f>
        <v>0.9295851705093594</v>
      </c>
      <c r="J154" s="9">
        <f t="shared" si="38"/>
        <v>-0.0704148294906406</v>
      </c>
      <c r="K154" s="7">
        <f t="shared" si="27"/>
        <v>1.8751515151515008</v>
      </c>
      <c r="L154" s="5">
        <f aca="true" t="shared" si="42" ref="L154:L204">(K154/K$206)</f>
        <v>0.01503563735199283</v>
      </c>
      <c r="M154" s="6">
        <f t="shared" si="39"/>
        <v>0.013976905511569148</v>
      </c>
      <c r="O154">
        <f aca="true" t="shared" si="43" ref="O154:O204">(D154+E154)*C154</f>
        <v>110500</v>
      </c>
      <c r="P154">
        <f t="shared" si="40"/>
        <v>4911.21332335193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75</v>
      </c>
      <c r="E155" s="42">
        <f t="shared" si="36"/>
        <v>0</v>
      </c>
      <c r="F155" s="3"/>
      <c r="G155" s="4">
        <f aca="true" t="shared" si="44" ref="G155:G204">(D155+E155)/$J$19</f>
        <v>0.9743163202894202</v>
      </c>
      <c r="H155" s="4">
        <f t="shared" si="37"/>
        <v>0.3835891024761497</v>
      </c>
      <c r="I155" s="5">
        <f aca="true" t="shared" si="45" ref="I155:I204">(G155/$J$13)</f>
        <v>0.8202222092729642</v>
      </c>
      <c r="J155" s="9">
        <f t="shared" si="38"/>
        <v>-0.1797777907270358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0.015151296100854415</v>
      </c>
      <c r="M155" s="6">
        <f t="shared" si="39"/>
        <v>0.012427429561191656</v>
      </c>
      <c r="O155">
        <f t="shared" si="43"/>
        <v>98250</v>
      </c>
      <c r="P155">
        <f t="shared" si="40"/>
        <v>18048.991887377713</v>
      </c>
    </row>
    <row r="156" spans="1:16" ht="13.5" thickBot="1">
      <c r="A156" s="3">
        <f t="shared" si="41"/>
        <v>132</v>
      </c>
      <c r="B156" s="3"/>
      <c r="C156" s="12"/>
      <c r="D156" s="43"/>
      <c r="E156" s="42">
        <f t="shared" si="36"/>
        <v>0</v>
      </c>
      <c r="F156" s="3"/>
      <c r="G156" s="4">
        <f t="shared" si="44"/>
        <v>0</v>
      </c>
      <c r="H156" s="4">
        <f t="shared" si="37"/>
        <v>0</v>
      </c>
      <c r="I156" s="5">
        <f t="shared" si="45"/>
        <v>0</v>
      </c>
      <c r="J156" s="9">
        <f t="shared" si="38"/>
        <v>0</v>
      </c>
      <c r="K156" s="7">
        <f t="shared" si="46"/>
        <v>0</v>
      </c>
      <c r="L156" s="5">
        <f t="shared" si="42"/>
        <v>0</v>
      </c>
      <c r="M156" s="6">
        <f t="shared" si="39"/>
        <v>0</v>
      </c>
      <c r="O156">
        <f t="shared" si="43"/>
        <v>0</v>
      </c>
      <c r="P156">
        <f t="shared" si="40"/>
        <v>0</v>
      </c>
    </row>
    <row r="157" spans="1:16" ht="13.5" thickBot="1">
      <c r="A157" s="3">
        <f t="shared" si="41"/>
        <v>133</v>
      </c>
      <c r="B157" s="3"/>
      <c r="C157" s="12"/>
      <c r="D157" s="43"/>
      <c r="E157" s="42">
        <f t="shared" si="36"/>
        <v>0</v>
      </c>
      <c r="F157" s="3"/>
      <c r="G157" s="4">
        <f t="shared" si="44"/>
        <v>0</v>
      </c>
      <c r="H157" s="4">
        <f t="shared" si="37"/>
        <v>0</v>
      </c>
      <c r="I157" s="5">
        <f t="shared" si="45"/>
        <v>0</v>
      </c>
      <c r="J157" s="9">
        <f t="shared" si="38"/>
        <v>0</v>
      </c>
      <c r="K157" s="7">
        <f t="shared" si="46"/>
        <v>0</v>
      </c>
      <c r="L157" s="5">
        <f t="shared" si="42"/>
        <v>0</v>
      </c>
      <c r="M157" s="6">
        <f t="shared" si="39"/>
        <v>0</v>
      </c>
      <c r="O157">
        <f t="shared" si="43"/>
        <v>0</v>
      </c>
      <c r="P157">
        <f t="shared" si="40"/>
        <v>0</v>
      </c>
    </row>
    <row r="158" spans="1:16" ht="13.5" thickBot="1">
      <c r="A158" s="3">
        <f t="shared" si="41"/>
        <v>134</v>
      </c>
      <c r="B158" s="3"/>
      <c r="C158" s="12"/>
      <c r="D158" s="43"/>
      <c r="E158" s="42">
        <f t="shared" si="36"/>
        <v>0</v>
      </c>
      <c r="F158" s="3"/>
      <c r="G158" s="4">
        <f t="shared" si="44"/>
        <v>0</v>
      </c>
      <c r="H158" s="4">
        <f t="shared" si="37"/>
        <v>0</v>
      </c>
      <c r="I158" s="5">
        <f t="shared" si="45"/>
        <v>0</v>
      </c>
      <c r="J158" s="9">
        <f t="shared" si="38"/>
        <v>0</v>
      </c>
      <c r="K158" s="7">
        <f t="shared" si="46"/>
        <v>0</v>
      </c>
      <c r="L158" s="5">
        <f t="shared" si="42"/>
        <v>0</v>
      </c>
      <c r="M158" s="6">
        <f t="shared" si="39"/>
        <v>0</v>
      </c>
      <c r="O158">
        <f t="shared" si="43"/>
        <v>0</v>
      </c>
      <c r="P158">
        <f t="shared" si="40"/>
        <v>0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86460</v>
      </c>
      <c r="D206" s="3">
        <f>SUM(D25:D204)</f>
        <v>11790</v>
      </c>
      <c r="E206" s="3">
        <f>SUM(E25:E204)</f>
        <v>371.33858267716533</v>
      </c>
      <c r="F206" s="3"/>
      <c r="G206" s="4">
        <f>SUM(G25:G204)</f>
        <v>157.98654210223685</v>
      </c>
      <c r="H206" s="28">
        <f>SUM(H25:H204)</f>
        <v>62.199426024502785</v>
      </c>
      <c r="I206" s="3"/>
      <c r="J206" s="3"/>
      <c r="K206" s="28">
        <f>SUM(K25:K204)</f>
        <v>124.71380303030303</v>
      </c>
      <c r="L206" s="8">
        <f>SUM(L25:L204)</f>
        <v>1</v>
      </c>
      <c r="M206" s="4">
        <f>SUM(M25:M204)</f>
        <v>0.9709015682586472</v>
      </c>
      <c r="O206">
        <f>SUM(O25:O205)</f>
        <v>7675733.464566929</v>
      </c>
      <c r="P206" s="21">
        <f>SUM(P25:P205)</f>
        <v>873626.2647512571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88.77785640257841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2008-06-11T19:03:28Z</cp:lastPrinted>
  <dcterms:created xsi:type="dcterms:W3CDTF">2002-09-25T14:19:03Z</dcterms:created>
  <dcterms:modified xsi:type="dcterms:W3CDTF">2011-05-24T13:34:00Z</dcterms:modified>
  <cp:category/>
  <cp:version/>
  <cp:contentType/>
  <cp:contentStatus/>
</cp:coreProperties>
</file>